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71" windowWidth="20565" windowHeight="9405" activeTab="0"/>
  </bookViews>
  <sheets>
    <sheet name="2020-2021" sheetId="1" r:id="rId1"/>
  </sheets>
  <definedNames>
    <definedName name="_xlnm.Print_Area" localSheetId="0">'2020-2021'!$A$1:$D$86</definedName>
  </definedNames>
  <calcPr fullCalcOnLoad="1"/>
</workbook>
</file>

<file path=xl/sharedStrings.xml><?xml version="1.0" encoding="utf-8"?>
<sst xmlns="http://schemas.openxmlformats.org/spreadsheetml/2006/main" count="94" uniqueCount="87">
  <si>
    <t>И Н Ф О Р М А Ц И Я</t>
  </si>
  <si>
    <t>(тыс.руб.)</t>
  </si>
  <si>
    <t>Наименование показателя</t>
  </si>
  <si>
    <t>Налог на доходы физических лиц</t>
  </si>
  <si>
    <t>Транспортный налог</t>
  </si>
  <si>
    <t>Государственная пошлина, сборы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</si>
  <si>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</si>
  <si>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</si>
  <si>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</si>
  <si>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Иные межбюджетные трансферты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</si>
  <si>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</si>
  <si>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</si>
  <si>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</si>
  <si>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</si>
  <si>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</si>
  <si>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</si>
  <si>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</si>
  <si>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</si>
  <si>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</si>
  <si>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</si>
  <si>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</si>
  <si>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</si>
  <si>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</si>
  <si>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</si>
  <si>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</si>
  <si>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</si>
  <si>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</si>
  <si>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</si>
  <si>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</si>
  <si>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</si>
  <si>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</si>
  <si>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</si>
  <si>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</si>
  <si>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</si>
  <si>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</si>
  <si>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</si>
  <si>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</si>
  <si>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</si>
  <si>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</si>
  <si>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</si>
  <si>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</si>
  <si>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</si>
  <si>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</si>
  <si>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</si>
  <si>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</si>
  <si>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</si>
  <si>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</si>
  <si>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</si>
  <si>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</si>
  <si>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</si>
  <si>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</si>
  <si>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</si>
  <si>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ОБСЛУЖИВАНИЕ ГОСУДАРСТВЕННОГО МУНИЦИПАЛЬНОГО ДОЛГА</t>
  </si>
  <si>
    <t>ИТОГО РАСХОДОВ</t>
  </si>
  <si>
    <t>Результат исполнения бюджета (дефицит"-".профицит "+")</t>
  </si>
  <si>
    <t>Доходы от продажи материальных и нематериальных активов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</si>
  <si>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</si>
  <si>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</si>
  <si>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</si>
  <si>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</si>
  <si>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НАЛОГОВЫЕ И НЕНАЛОГОВЫЕ ДОХОДЫ</t>
  </si>
  <si>
    <t>Единый сельскохозяйственный налог</t>
  </si>
  <si>
    <t>Дополнительное образование детей</t>
  </si>
  <si>
    <t>Другие вопросы в  области средств массовой информации</t>
  </si>
  <si>
    <t xml:space="preserve">Молодежная политика </t>
  </si>
  <si>
    <t>Налог, взимаемый в связи с применением упрощённой системы налогообложения</t>
  </si>
  <si>
    <t>Доходы от использования имущества находящегося в государственной и муниципальной собственности</t>
  </si>
  <si>
    <t>Прочие неналоговые доходы</t>
  </si>
  <si>
    <t>Акцизы по подакцизным товарам                                               (продукции), производимым на территории Российской Федерации</t>
  </si>
  <si>
    <t>2020</t>
  </si>
  <si>
    <t>в 2021 году в сравнении с соответствующим периодом 2020 года</t>
  </si>
  <si>
    <t>% исполнения 2021 года в сравнении с соответствующим периодом 2020 года</t>
  </si>
  <si>
    <t>2021</t>
  </si>
  <si>
    <t>Обслуживание государственного (муниципального) внутреннего долга</t>
  </si>
  <si>
    <t>Исполнено на 1 октября</t>
  </si>
  <si>
    <t>Водное хозяйство</t>
  </si>
  <si>
    <t>св. 200</t>
  </si>
  <si>
    <t>об  исполнении бюджета Калтанского городского округа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</si>
  <si>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</si>
  <si>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</si>
  <si>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</si>
  <si>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</si>
  <si>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</si>
  <si>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(межбюджетные субсидии)</t>
  </si>
  <si>
    <t>Субвенции бюджетам городских округов</t>
  </si>
  <si>
    <t>Земельный налог</t>
  </si>
  <si>
    <t>Топливно-энергетический комплекс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</si>
</sst>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\ 0.0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45" borderId="0" xfId="0" applyFont="1" applyFill="1" applyAlignment="1">
      <alignment/>
    </xf>
    <xf numFmtId="0" fontId="4" fillId="0" borderId="0" xfId="94" applyFont="1" applyAlignment="1">
      <alignment horizontal="center"/>
      <protection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94" applyFont="1" applyFill="1" applyBorder="1" applyAlignment="1">
      <alignment vertical="top" wrapText="1"/>
      <protection/>
    </xf>
    <xf numFmtId="0" fontId="49" fillId="0" borderId="0" xfId="0" applyFont="1" applyAlignment="1">
      <alignment/>
    </xf>
    <xf numFmtId="0" fontId="7" fillId="0" borderId="0" xfId="94" applyFont="1" applyBorder="1" applyAlignment="1">
      <alignment horizontal="justify" vertical="top"/>
      <protection/>
    </xf>
    <xf numFmtId="0" fontId="8" fillId="0" borderId="0" xfId="94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4" fillId="0" borderId="0" xfId="94" applyNumberFormat="1" applyFont="1" applyAlignment="1">
      <alignment horizontal="center"/>
      <protection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43" fontId="48" fillId="0" borderId="0" xfId="102" applyFont="1" applyAlignment="1">
      <alignment/>
    </xf>
    <xf numFmtId="43" fontId="48" fillId="45" borderId="0" xfId="102" applyFont="1" applyFill="1" applyAlignment="1">
      <alignment/>
    </xf>
    <xf numFmtId="49" fontId="4" fillId="45" borderId="10" xfId="94" applyNumberFormat="1" applyFont="1" applyFill="1" applyBorder="1" applyAlignment="1">
      <alignment horizontal="center" vertical="center" wrapText="1"/>
      <protection/>
    </xf>
    <xf numFmtId="0" fontId="6" fillId="0" borderId="10" xfId="94" applyFont="1" applyBorder="1" applyAlignment="1">
      <alignment horizontal="center" vertical="center" wrapText="1"/>
      <protection/>
    </xf>
    <xf numFmtId="3" fontId="6" fillId="45" borderId="10" xfId="94" applyNumberFormat="1" applyFont="1" applyFill="1" applyBorder="1" applyAlignment="1">
      <alignment horizontal="center" vertical="center"/>
      <protection/>
    </xf>
    <xf numFmtId="0" fontId="6" fillId="0" borderId="10" xfId="94" applyFont="1" applyBorder="1" applyAlignment="1">
      <alignment horizontal="center" vertical="center"/>
      <protection/>
    </xf>
    <xf numFmtId="0" fontId="5" fillId="0" borderId="10" xfId="94" applyFont="1" applyFill="1" applyBorder="1" applyAlignment="1">
      <alignment vertical="top" wrapText="1"/>
      <protection/>
    </xf>
    <xf numFmtId="0" fontId="6" fillId="0" borderId="10" xfId="94" applyFont="1" applyBorder="1" applyAlignment="1">
      <alignment horizontal="center" wrapText="1"/>
      <protection/>
    </xf>
    <xf numFmtId="166" fontId="6" fillId="45" borderId="10" xfId="94" applyNumberFormat="1" applyFont="1" applyFill="1" applyBorder="1" applyAlignment="1">
      <alignment horizontal="center"/>
      <protection/>
    </xf>
    <xf numFmtId="0" fontId="6" fillId="0" borderId="10" xfId="94" applyFont="1" applyBorder="1" applyAlignment="1">
      <alignment horizontal="center"/>
      <protection/>
    </xf>
    <xf numFmtId="0" fontId="5" fillId="18" borderId="10" xfId="94" applyFont="1" applyFill="1" applyBorder="1" applyAlignment="1">
      <alignment vertical="center" wrapText="1"/>
      <protection/>
    </xf>
    <xf numFmtId="0" fontId="4" fillId="0" borderId="10" xfId="94" applyFont="1" applyFill="1" applyBorder="1" applyAlignment="1">
      <alignment wrapText="1"/>
      <protection/>
    </xf>
    <xf numFmtId="0" fontId="4" fillId="45" borderId="10" xfId="0" applyFont="1" applyFill="1" applyBorder="1" applyAlignment="1">
      <alignment wrapText="1"/>
    </xf>
    <xf numFmtId="0" fontId="4" fillId="45" borderId="10" xfId="94" applyFont="1" applyFill="1" applyBorder="1" applyAlignment="1">
      <alignment wrapText="1"/>
      <protection/>
    </xf>
    <xf numFmtId="0" fontId="4" fillId="45" borderId="10" xfId="94" applyFont="1" applyFill="1" applyBorder="1" applyAlignment="1">
      <alignment vertical="top" wrapText="1"/>
      <protection/>
    </xf>
    <xf numFmtId="0" fontId="4" fillId="0" borderId="10" xfId="94" applyFont="1" applyFill="1" applyBorder="1" applyAlignment="1">
      <alignment vertical="center" wrapText="1"/>
      <protection/>
    </xf>
    <xf numFmtId="0" fontId="4" fillId="0" borderId="10" xfId="94" applyFont="1" applyFill="1" applyBorder="1" applyAlignment="1">
      <alignment vertical="top" wrapText="1"/>
      <protection/>
    </xf>
    <xf numFmtId="0" fontId="5" fillId="19" borderId="10" xfId="94" applyFont="1" applyFill="1" applyBorder="1" applyAlignment="1">
      <alignment vertical="top" wrapText="1"/>
      <protection/>
    </xf>
    <xf numFmtId="0" fontId="5" fillId="18" borderId="10" xfId="94" applyFont="1" applyFill="1" applyBorder="1" applyAlignment="1">
      <alignment vertical="top" wrapText="1"/>
      <protection/>
    </xf>
    <xf numFmtId="49" fontId="48" fillId="0" borderId="10" xfId="93" applyNumberFormat="1" applyFont="1" applyBorder="1" applyAlignment="1">
      <alignment vertical="top" wrapText="1"/>
      <protection/>
    </xf>
    <xf numFmtId="49" fontId="48" fillId="0" borderId="10" xfId="93" applyNumberFormat="1" applyFont="1" applyBorder="1" applyAlignment="1">
      <alignment wrapText="1"/>
      <protection/>
    </xf>
    <xf numFmtId="0" fontId="5" fillId="18" borderId="10" xfId="94" applyFont="1" applyFill="1" applyBorder="1" applyAlignment="1">
      <alignment wrapText="1"/>
      <protection/>
    </xf>
    <xf numFmtId="49" fontId="48" fillId="45" borderId="10" xfId="93" applyNumberFormat="1" applyFont="1" applyFill="1" applyBorder="1" applyAlignment="1">
      <alignment wrapText="1"/>
      <protection/>
    </xf>
    <xf numFmtId="0" fontId="5" fillId="18" borderId="10" xfId="94" applyFont="1" applyFill="1" applyBorder="1" applyAlignment="1">
      <alignment horizontal="left" wrapText="1"/>
      <protection/>
    </xf>
    <xf numFmtId="49" fontId="4" fillId="45" borderId="10" xfId="94" applyNumberFormat="1" applyFont="1" applyFill="1" applyBorder="1" applyAlignment="1">
      <alignment horizontal="center" vertical="center" wrapText="1"/>
      <protection/>
    </xf>
    <xf numFmtId="166" fontId="4" fillId="0" borderId="0" xfId="102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3" fillId="18" borderId="10" xfId="94" applyNumberFormat="1" applyFont="1" applyFill="1" applyBorder="1" applyAlignment="1">
      <alignment horizontal="center"/>
      <protection/>
    </xf>
    <xf numFmtId="165" fontId="3" fillId="18" borderId="10" xfId="94" applyNumberFormat="1" applyFont="1" applyFill="1" applyBorder="1" applyAlignment="1">
      <alignment horizontal="center"/>
      <protection/>
    </xf>
    <xf numFmtId="166" fontId="50" fillId="0" borderId="10" xfId="95" applyNumberFormat="1" applyFont="1" applyBorder="1" applyAlignment="1">
      <alignment horizontal="center"/>
      <protection/>
    </xf>
    <xf numFmtId="166" fontId="9" fillId="0" borderId="10" xfId="95" applyNumberFormat="1" applyFont="1" applyBorder="1" applyAlignment="1">
      <alignment horizontal="center"/>
      <protection/>
    </xf>
    <xf numFmtId="165" fontId="9" fillId="45" borderId="10" xfId="94" applyNumberFormat="1" applyFont="1" applyFill="1" applyBorder="1" applyAlignment="1">
      <alignment horizontal="center"/>
      <protection/>
    </xf>
    <xf numFmtId="166" fontId="9" fillId="45" borderId="10" xfId="94" applyNumberFormat="1" applyFont="1" applyFill="1" applyBorder="1" applyAlignment="1">
      <alignment horizontal="center"/>
      <protection/>
    </xf>
    <xf numFmtId="166" fontId="10" fillId="19" borderId="10" xfId="94" applyNumberFormat="1" applyFont="1" applyFill="1" applyBorder="1" applyAlignment="1">
      <alignment horizontal="center"/>
      <protection/>
    </xf>
    <xf numFmtId="166" fontId="3" fillId="19" borderId="10" xfId="94" applyNumberFormat="1" applyFont="1" applyFill="1" applyBorder="1" applyAlignment="1">
      <alignment horizontal="center"/>
      <protection/>
    </xf>
    <xf numFmtId="165" fontId="3" fillId="19" borderId="10" xfId="94" applyNumberFormat="1" applyFont="1" applyFill="1" applyBorder="1" applyAlignment="1">
      <alignment horizontal="center"/>
      <protection/>
    </xf>
    <xf numFmtId="166" fontId="10" fillId="45" borderId="10" xfId="94" applyNumberFormat="1" applyFont="1" applyFill="1" applyBorder="1" applyAlignment="1">
      <alignment horizontal="center"/>
      <protection/>
    </xf>
    <xf numFmtId="166" fontId="3" fillId="45" borderId="10" xfId="94" applyNumberFormat="1" applyFont="1" applyFill="1" applyBorder="1" applyAlignment="1">
      <alignment horizontal="center"/>
      <protection/>
    </xf>
    <xf numFmtId="165" fontId="3" fillId="45" borderId="10" xfId="94" applyNumberFormat="1" applyFont="1" applyFill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top" wrapText="1"/>
    </xf>
    <xf numFmtId="0" fontId="3" fillId="0" borderId="0" xfId="94" applyFont="1" applyAlignment="1">
      <alignment horizontal="center" vertical="top"/>
      <protection/>
    </xf>
    <xf numFmtId="0" fontId="3" fillId="0" borderId="0" xfId="94" applyFont="1" applyBorder="1" applyAlignment="1">
      <alignment horizontal="center" vertical="top"/>
      <protection/>
    </xf>
    <xf numFmtId="0" fontId="4" fillId="0" borderId="10" xfId="94" applyFont="1" applyBorder="1" applyAlignment="1">
      <alignment horizontal="center" vertical="center" wrapText="1"/>
      <protection/>
    </xf>
    <xf numFmtId="49" fontId="4" fillId="45" borderId="10" xfId="94" applyNumberFormat="1" applyFont="1" applyFill="1" applyBorder="1" applyAlignment="1">
      <alignment horizontal="center" vertical="center" wrapText="1"/>
      <protection/>
    </xf>
    <xf numFmtId="49" fontId="4" fillId="0" borderId="10" xfId="94" applyNumberFormat="1" applyFont="1" applyBorder="1" applyAlignment="1">
      <alignment horizontal="center" vertical="center" wrapText="1"/>
      <protection/>
    </xf>
    <xf numFmtId="4" fontId="31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95" applyNumberFormat="1" applyFont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2018-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3" sqref="B83"/>
    </sheetView>
  </sheetViews>
  <sheetFormatPr defaultColWidth="9.140625" defaultRowHeight="15"/>
  <cols>
    <col min="1" max="1" width="57.421875" style="7" customWidth="1"/>
    <col min="2" max="2" width="27.8515625" style="10" customWidth="1"/>
    <col min="3" max="3" width="27.8515625" style="42" customWidth="1"/>
    <col min="4" max="4" width="18.8515625" style="10" customWidth="1"/>
    <col min="6" max="6" width="19.140625" style="0" bestFit="1" customWidth="1"/>
    <col min="7" max="7" width="14.7109375" style="0" bestFit="1" customWidth="1"/>
    <col min="8" max="8" width="16.140625" style="0" bestFit="1" customWidth="1"/>
    <col min="9" max="9" width="13.57421875" style="0" bestFit="1" customWidth="1"/>
    <col min="10" max="11" width="14.7109375" style="0" bestFit="1" customWidth="1"/>
  </cols>
  <sheetData>
    <row r="1" spans="1:4" ht="15.75">
      <c r="A1" s="58" t="s">
        <v>0</v>
      </c>
      <c r="B1" s="58"/>
      <c r="C1" s="58"/>
      <c r="D1" s="58"/>
    </row>
    <row r="2" spans="1:4" ht="15.75">
      <c r="A2" s="58" t="s">
        <v>77</v>
      </c>
      <c r="B2" s="58"/>
      <c r="C2" s="58"/>
      <c r="D2" s="58"/>
    </row>
    <row r="3" spans="1:4" ht="15.75">
      <c r="A3" s="59" t="s">
        <v>70</v>
      </c>
      <c r="B3" s="59"/>
      <c r="C3" s="59"/>
      <c r="D3" s="59"/>
    </row>
    <row r="4" spans="1:4" ht="15">
      <c r="A4" s="8"/>
      <c r="B4" s="3"/>
      <c r="C4" s="12"/>
      <c r="D4" s="9" t="s">
        <v>1</v>
      </c>
    </row>
    <row r="5" spans="1:4" s="1" customFormat="1" ht="27" customHeight="1">
      <c r="A5" s="60" t="s">
        <v>2</v>
      </c>
      <c r="B5" s="61" t="s">
        <v>74</v>
      </c>
      <c r="C5" s="61"/>
      <c r="D5" s="62" t="s">
        <v>71</v>
      </c>
    </row>
    <row r="6" spans="1:4" s="1" customFormat="1" ht="27.75" customHeight="1">
      <c r="A6" s="60"/>
      <c r="B6" s="17" t="s">
        <v>69</v>
      </c>
      <c r="C6" s="39" t="s">
        <v>72</v>
      </c>
      <c r="D6" s="62"/>
    </row>
    <row r="7" spans="1:4" s="1" customFormat="1" ht="13.5" customHeight="1">
      <c r="A7" s="18">
        <v>1</v>
      </c>
      <c r="B7" s="18">
        <v>2</v>
      </c>
      <c r="C7" s="19">
        <v>3</v>
      </c>
      <c r="D7" s="20">
        <v>4</v>
      </c>
    </row>
    <row r="8" spans="1:4" s="1" customFormat="1" ht="12.75" customHeight="1">
      <c r="A8" s="21"/>
      <c r="B8" s="22"/>
      <c r="C8" s="23"/>
      <c r="D8" s="24"/>
    </row>
    <row r="9" spans="1:11" s="1" customFormat="1" ht="15.75">
      <c r="A9" s="25" t="s">
        <v>60</v>
      </c>
      <c r="B9" s="43">
        <f>SUM(B10:B25)</f>
        <v>247687.09999999995</v>
      </c>
      <c r="C9" s="43">
        <f>SUM(C10:C25)</f>
        <v>296362.00000000006</v>
      </c>
      <c r="D9" s="44">
        <f>C9/B9*100</f>
        <v>119.6517703182766</v>
      </c>
      <c r="F9" s="15"/>
      <c r="G9" s="15"/>
      <c r="H9" s="15"/>
      <c r="I9" s="15"/>
      <c r="J9" s="15"/>
      <c r="K9" s="15"/>
    </row>
    <row r="10" spans="1:11" s="1" customFormat="1" ht="24" customHeight="1">
      <c r="A10" s="26" t="s">
        <v>3</v>
      </c>
      <c r="B10" s="45">
        <v>128388.6</v>
      </c>
      <c r="C10" s="46">
        <v>148507.7</v>
      </c>
      <c r="D10" s="47">
        <f aca="true" t="shared" si="0" ref="D10:D25">C10/B10*100</f>
        <v>115.67047230050021</v>
      </c>
      <c r="F10" s="15"/>
      <c r="G10" s="15"/>
      <c r="H10" s="15"/>
      <c r="I10" s="15"/>
      <c r="J10" s="15"/>
      <c r="K10" s="15"/>
    </row>
    <row r="11" spans="1:11" s="1" customFormat="1" ht="26.25">
      <c r="A11" s="26" t="s">
        <v>68</v>
      </c>
      <c r="B11" s="45">
        <v>5332.1</v>
      </c>
      <c r="C11" s="46">
        <v>6929.7</v>
      </c>
      <c r="D11" s="47">
        <f t="shared" si="0"/>
        <v>129.96192869601094</v>
      </c>
      <c r="F11" s="15"/>
      <c r="G11" s="15"/>
      <c r="H11" s="15"/>
      <c r="I11" s="15"/>
      <c r="J11" s="15"/>
      <c r="K11" s="15"/>
    </row>
    <row r="12" spans="1:11" s="1" customFormat="1" ht="26.25">
      <c r="A12" s="27" t="s">
        <v>65</v>
      </c>
      <c r="B12" s="45">
        <v>2863.3</v>
      </c>
      <c r="C12" s="46">
        <v>5332.1</v>
      </c>
      <c r="D12" s="47">
        <f t="shared" si="0"/>
        <v>186.22219117801137</v>
      </c>
      <c r="F12" s="15"/>
      <c r="G12" s="15"/>
      <c r="H12" s="15"/>
      <c r="I12" s="15"/>
      <c r="J12" s="15"/>
      <c r="K12" s="15"/>
    </row>
    <row r="13" spans="1:11" s="2" customFormat="1" ht="26.25">
      <c r="A13" s="27" t="s">
        <v>78</v>
      </c>
      <c r="B13" s="45">
        <v>4992.3</v>
      </c>
      <c r="C13" s="46">
        <v>2417</v>
      </c>
      <c r="D13" s="47">
        <f t="shared" si="0"/>
        <v>48.414558419966745</v>
      </c>
      <c r="F13" s="16"/>
      <c r="G13" s="16"/>
      <c r="H13" s="16"/>
      <c r="I13" s="16"/>
      <c r="J13" s="16"/>
      <c r="K13" s="16"/>
    </row>
    <row r="14" spans="1:11" s="2" customFormat="1" ht="23.25" customHeight="1">
      <c r="A14" s="27" t="s">
        <v>61</v>
      </c>
      <c r="B14" s="45">
        <v>249.3</v>
      </c>
      <c r="C14" s="46">
        <v>194.7</v>
      </c>
      <c r="D14" s="47">
        <f t="shared" si="0"/>
        <v>78.09867629362213</v>
      </c>
      <c r="F14" s="16"/>
      <c r="G14" s="16"/>
      <c r="H14" s="16"/>
      <c r="I14" s="16"/>
      <c r="J14" s="16"/>
      <c r="K14" s="16"/>
    </row>
    <row r="15" spans="1:11" s="2" customFormat="1" ht="30" customHeight="1">
      <c r="A15" s="27" t="s">
        <v>79</v>
      </c>
      <c r="B15" s="45">
        <v>72.6</v>
      </c>
      <c r="C15" s="46">
        <v>2885.1</v>
      </c>
      <c r="D15" s="47">
        <f t="shared" si="0"/>
        <v>3973.9669421487606</v>
      </c>
      <c r="H15" s="16"/>
      <c r="I15" s="16"/>
      <c r="J15" s="16"/>
      <c r="K15" s="16"/>
    </row>
    <row r="16" spans="1:11" s="1" customFormat="1" ht="23.25" customHeight="1">
      <c r="A16" s="26" t="s">
        <v>80</v>
      </c>
      <c r="B16" s="45">
        <v>548.8</v>
      </c>
      <c r="C16" s="46">
        <v>712.8</v>
      </c>
      <c r="D16" s="47">
        <f t="shared" si="0"/>
        <v>129.88338192419826</v>
      </c>
      <c r="F16" s="16"/>
      <c r="G16" s="16"/>
      <c r="H16" s="15"/>
      <c r="I16" s="15"/>
      <c r="J16" s="15"/>
      <c r="K16" s="15"/>
    </row>
    <row r="17" spans="1:11" s="1" customFormat="1" ht="21" customHeight="1">
      <c r="A17" s="26" t="s">
        <v>4</v>
      </c>
      <c r="B17" s="45">
        <v>212.5</v>
      </c>
      <c r="C17" s="46">
        <v>523.2</v>
      </c>
      <c r="D17" s="47">
        <f t="shared" si="0"/>
        <v>246.21176470588236</v>
      </c>
      <c r="F17" s="15"/>
      <c r="G17" s="15"/>
      <c r="H17" s="15"/>
      <c r="I17" s="15"/>
      <c r="J17" s="15"/>
      <c r="K17" s="15"/>
    </row>
    <row r="18" spans="1:11" s="1" customFormat="1" ht="19.5" customHeight="1">
      <c r="A18" s="26" t="s">
        <v>85</v>
      </c>
      <c r="B18" s="45">
        <v>25042.9</v>
      </c>
      <c r="C18" s="46">
        <v>31132.4</v>
      </c>
      <c r="D18" s="47">
        <f t="shared" si="0"/>
        <v>124.31627327505998</v>
      </c>
      <c r="F18" s="15"/>
      <c r="G18" s="15"/>
      <c r="H18" s="15"/>
      <c r="I18" s="15"/>
      <c r="J18" s="15"/>
      <c r="K18" s="15"/>
    </row>
    <row r="19" spans="1:11" s="1" customFormat="1" ht="22.5" customHeight="1">
      <c r="A19" s="28" t="s">
        <v>5</v>
      </c>
      <c r="B19" s="45">
        <v>3107.7</v>
      </c>
      <c r="C19" s="46">
        <v>2978.6</v>
      </c>
      <c r="D19" s="47">
        <f t="shared" si="0"/>
        <v>95.84580236187534</v>
      </c>
      <c r="F19" s="15"/>
      <c r="G19" s="15"/>
      <c r="H19" s="15"/>
      <c r="I19" s="15"/>
      <c r="J19" s="15"/>
      <c r="K19" s="15"/>
    </row>
    <row r="20" spans="1:11" s="1" customFormat="1" ht="26.25">
      <c r="A20" s="28" t="s">
        <v>66</v>
      </c>
      <c r="B20" s="45">
        <v>33787.2</v>
      </c>
      <c r="C20" s="46">
        <v>38042.7</v>
      </c>
      <c r="D20" s="47">
        <f t="shared" si="0"/>
        <v>112.59500639295355</v>
      </c>
      <c r="F20" s="15"/>
      <c r="G20" s="15"/>
      <c r="H20" s="15"/>
      <c r="I20" s="15"/>
      <c r="J20" s="15"/>
      <c r="K20" s="15"/>
    </row>
    <row r="21" spans="1:11" s="1" customFormat="1" ht="21" customHeight="1">
      <c r="A21" s="28" t="s">
        <v>6</v>
      </c>
      <c r="B21" s="45">
        <v>21906.3</v>
      </c>
      <c r="C21" s="46">
        <v>30272.3</v>
      </c>
      <c r="D21" s="47">
        <f t="shared" si="0"/>
        <v>138.1899270985972</v>
      </c>
      <c r="F21" s="15"/>
      <c r="G21" s="15"/>
      <c r="H21" s="15"/>
      <c r="I21" s="15"/>
      <c r="J21" s="15"/>
      <c r="K21" s="15"/>
    </row>
    <row r="22" spans="1:11" s="1" customFormat="1" ht="25.5">
      <c r="A22" s="29" t="s">
        <v>7</v>
      </c>
      <c r="B22" s="45">
        <v>5031.6</v>
      </c>
      <c r="C22" s="46">
        <v>22618.2</v>
      </c>
      <c r="D22" s="47">
        <f t="shared" si="0"/>
        <v>449.5230145480563</v>
      </c>
      <c r="F22" s="15"/>
      <c r="G22" s="15"/>
      <c r="H22" s="15"/>
      <c r="I22" s="15"/>
      <c r="J22" s="15"/>
      <c r="K22" s="15"/>
    </row>
    <row r="23" spans="1:11" s="1" customFormat="1" ht="15.75">
      <c r="A23" s="29" t="s">
        <v>55</v>
      </c>
      <c r="B23" s="45">
        <v>14254.3</v>
      </c>
      <c r="C23" s="46">
        <v>2064.3</v>
      </c>
      <c r="D23" s="47">
        <f t="shared" si="0"/>
        <v>14.481945798811587</v>
      </c>
      <c r="F23" s="15"/>
      <c r="G23" s="15"/>
      <c r="H23" s="15"/>
      <c r="I23" s="15"/>
      <c r="J23" s="15"/>
      <c r="K23" s="15"/>
    </row>
    <row r="24" spans="1:11" s="1" customFormat="1" ht="19.5" customHeight="1">
      <c r="A24" s="29" t="s">
        <v>8</v>
      </c>
      <c r="B24" s="45">
        <v>990.3</v>
      </c>
      <c r="C24" s="46">
        <v>659.4</v>
      </c>
      <c r="D24" s="47">
        <f t="shared" si="0"/>
        <v>66.58588306573766</v>
      </c>
      <c r="F24" s="15"/>
      <c r="G24" s="15"/>
      <c r="H24" s="15"/>
      <c r="I24" s="15"/>
      <c r="J24" s="15"/>
      <c r="K24" s="15"/>
    </row>
    <row r="25" spans="1:11" s="1" customFormat="1" ht="22.5" customHeight="1">
      <c r="A25" s="29" t="s">
        <v>67</v>
      </c>
      <c r="B25" s="45">
        <v>907.3</v>
      </c>
      <c r="C25" s="46">
        <v>1091.8</v>
      </c>
      <c r="D25" s="47">
        <f t="shared" si="0"/>
        <v>120.33506006833461</v>
      </c>
      <c r="F25" s="15"/>
      <c r="G25" s="15"/>
      <c r="H25" s="15"/>
      <c r="I25" s="15"/>
      <c r="J25" s="15"/>
      <c r="K25" s="15"/>
    </row>
    <row r="26" spans="1:11" s="1" customFormat="1" ht="15.75">
      <c r="A26" s="25" t="s">
        <v>59</v>
      </c>
      <c r="B26" s="43">
        <f>B27+B33+B34</f>
        <v>733415.2000000001</v>
      </c>
      <c r="C26" s="43">
        <f>C27+C33+C34</f>
        <v>631500.7999999999</v>
      </c>
      <c r="D26" s="44">
        <f>C26/B26*100</f>
        <v>86.10413310223184</v>
      </c>
      <c r="F26" s="15"/>
      <c r="G26" s="15"/>
      <c r="H26" s="15"/>
      <c r="I26" s="15"/>
      <c r="J26" s="15"/>
      <c r="K26" s="15"/>
    </row>
    <row r="27" spans="1:11" s="1" customFormat="1" ht="25.5">
      <c r="A27" s="30" t="s">
        <v>58</v>
      </c>
      <c r="B27" s="48">
        <f>SUM(B28:B32)</f>
        <v>732492.3</v>
      </c>
      <c r="C27" s="48">
        <f>SUM(C28:C32)</f>
        <v>641040.3999999999</v>
      </c>
      <c r="D27" s="47">
        <f>C27/B27*100</f>
        <v>87.5149677341318</v>
      </c>
      <c r="F27" s="15"/>
      <c r="G27" s="15"/>
      <c r="H27" s="15"/>
      <c r="I27" s="15"/>
      <c r="J27" s="15"/>
      <c r="K27" s="15"/>
    </row>
    <row r="28" spans="1:11" s="1" customFormat="1" ht="25.5">
      <c r="A28" s="31" t="s">
        <v>81</v>
      </c>
      <c r="B28" s="45">
        <v>189035.2</v>
      </c>
      <c r="C28" s="46">
        <v>135479.7</v>
      </c>
      <c r="D28" s="47">
        <f aca="true" t="shared" si="1" ref="D28:D34">C28/B28*100</f>
        <v>71.66903306897339</v>
      </c>
      <c r="F28" s="15"/>
      <c r="G28" s="15"/>
      <c r="H28" s="15"/>
      <c r="I28" s="15"/>
      <c r="J28" s="15"/>
      <c r="K28" s="15"/>
    </row>
    <row r="29" spans="1:11" s="1" customFormat="1" ht="25.5">
      <c r="A29" s="31" t="s">
        <v>82</v>
      </c>
      <c r="B29" s="45">
        <v>117000</v>
      </c>
      <c r="C29" s="46">
        <v>64831</v>
      </c>
      <c r="D29" s="47">
        <f t="shared" si="1"/>
        <v>55.41111111111111</v>
      </c>
      <c r="F29" s="15"/>
      <c r="G29" s="15"/>
      <c r="H29" s="15"/>
      <c r="I29" s="15"/>
      <c r="J29" s="15"/>
      <c r="K29" s="15"/>
    </row>
    <row r="30" spans="1:11" s="1" customFormat="1" ht="15.75">
      <c r="A30" s="31" t="s">
        <v>83</v>
      </c>
      <c r="B30" s="45">
        <v>136921.7</v>
      </c>
      <c r="C30" s="46">
        <v>67981.2</v>
      </c>
      <c r="D30" s="47">
        <f t="shared" si="1"/>
        <v>49.64969029744737</v>
      </c>
      <c r="F30" s="15"/>
      <c r="G30" s="15"/>
      <c r="H30" s="15"/>
      <c r="I30" s="15"/>
      <c r="J30" s="15"/>
      <c r="K30" s="15"/>
    </row>
    <row r="31" spans="1:11" s="1" customFormat="1" ht="24" customHeight="1">
      <c r="A31" s="31" t="s">
        <v>84</v>
      </c>
      <c r="B31" s="45">
        <v>285310.5</v>
      </c>
      <c r="C31" s="46">
        <v>356277.8</v>
      </c>
      <c r="D31" s="47">
        <f t="shared" si="1"/>
        <v>124.87370776750242</v>
      </c>
      <c r="F31" s="15"/>
      <c r="G31" s="15"/>
      <c r="H31" s="15"/>
      <c r="I31" s="15"/>
      <c r="J31" s="15"/>
      <c r="K31" s="15"/>
    </row>
    <row r="32" spans="1:11" s="1" customFormat="1" ht="24" customHeight="1">
      <c r="A32" s="31" t="s">
        <v>9</v>
      </c>
      <c r="B32" s="45">
        <v>4224.9</v>
      </c>
      <c r="C32" s="46">
        <v>16470.7</v>
      </c>
      <c r="D32" s="47">
        <f t="shared" si="1"/>
        <v>389.848280432673</v>
      </c>
      <c r="F32" s="15"/>
      <c r="G32" s="15"/>
      <c r="H32" s="15"/>
      <c r="I32" s="15"/>
      <c r="J32" s="15"/>
      <c r="K32" s="15"/>
    </row>
    <row r="33" spans="1:11" s="1" customFormat="1" ht="15.75">
      <c r="A33" s="30" t="s">
        <v>56</v>
      </c>
      <c r="B33" s="45">
        <v>953.5</v>
      </c>
      <c r="C33" s="46">
        <v>3211</v>
      </c>
      <c r="D33" s="47">
        <f t="shared" si="1"/>
        <v>336.75930781331937</v>
      </c>
      <c r="F33" s="15"/>
      <c r="G33" s="15"/>
      <c r="H33" s="15"/>
      <c r="I33" s="15"/>
      <c r="J33" s="15"/>
      <c r="K33" s="15"/>
    </row>
    <row r="34" spans="1:11" s="1" customFormat="1" ht="38.25">
      <c r="A34" s="30" t="s">
        <v>57</v>
      </c>
      <c r="B34" s="45">
        <v>-30.6</v>
      </c>
      <c r="C34" s="46">
        <v>-12750.6</v>
      </c>
      <c r="D34" s="47">
        <f t="shared" si="1"/>
        <v>41668.62745098039</v>
      </c>
      <c r="F34" s="15"/>
      <c r="G34" s="15"/>
      <c r="H34" s="15"/>
      <c r="I34" s="15"/>
      <c r="J34" s="15"/>
      <c r="K34" s="15"/>
    </row>
    <row r="35" spans="1:11" s="1" customFormat="1" ht="15.75">
      <c r="A35" s="32" t="s">
        <v>10</v>
      </c>
      <c r="B35" s="49">
        <f>B9+B26</f>
        <v>981102.3</v>
      </c>
      <c r="C35" s="50">
        <f>C9+C26</f>
        <v>927862.8</v>
      </c>
      <c r="D35" s="51">
        <f>C35/B35*100</f>
        <v>94.57350166236488</v>
      </c>
      <c r="F35" s="15"/>
      <c r="G35" s="15"/>
      <c r="H35" s="15"/>
      <c r="I35" s="15"/>
      <c r="J35" s="15"/>
      <c r="K35" s="15"/>
    </row>
    <row r="36" spans="1:6" s="1" customFormat="1" ht="15.75">
      <c r="A36" s="21"/>
      <c r="B36" s="52"/>
      <c r="C36" s="53"/>
      <c r="D36" s="54"/>
      <c r="F36" s="15"/>
    </row>
    <row r="37" spans="1:11" s="1" customFormat="1" ht="15.75">
      <c r="A37" s="33" t="s">
        <v>11</v>
      </c>
      <c r="B37" s="43">
        <f>SUM(B38:B44)</f>
        <v>66198</v>
      </c>
      <c r="C37" s="43">
        <f>SUM(C38:C44)</f>
        <v>64260</v>
      </c>
      <c r="D37" s="44">
        <f aca="true" t="shared" si="2" ref="D37:D48">C37/B37*100</f>
        <v>97.07241910631741</v>
      </c>
      <c r="F37" s="15"/>
      <c r="G37" s="15"/>
      <c r="H37" s="15"/>
      <c r="I37" s="15"/>
      <c r="J37" s="15"/>
      <c r="K37" s="15"/>
    </row>
    <row r="38" spans="1:11" s="1" customFormat="1" ht="37.5" customHeight="1">
      <c r="A38" s="34" t="s">
        <v>12</v>
      </c>
      <c r="B38" s="55">
        <v>1323</v>
      </c>
      <c r="C38" s="63">
        <v>1541</v>
      </c>
      <c r="D38" s="47">
        <f t="shared" si="2"/>
        <v>116.4777021919879</v>
      </c>
      <c r="F38" s="15"/>
      <c r="G38" s="15"/>
      <c r="H38" s="15"/>
      <c r="I38" s="15"/>
      <c r="J38" s="15"/>
      <c r="K38" s="15"/>
    </row>
    <row r="39" spans="1:11" s="1" customFormat="1" ht="38.25">
      <c r="A39" s="34" t="s">
        <v>13</v>
      </c>
      <c r="B39" s="55">
        <v>2316</v>
      </c>
      <c r="C39" s="63">
        <v>2442</v>
      </c>
      <c r="D39" s="47">
        <f t="shared" si="2"/>
        <v>105.44041450777202</v>
      </c>
      <c r="F39" s="15"/>
      <c r="G39" s="15"/>
      <c r="H39" s="15"/>
      <c r="I39" s="15"/>
      <c r="J39" s="15"/>
      <c r="K39" s="15"/>
    </row>
    <row r="40" spans="1:11" s="1" customFormat="1" ht="38.25">
      <c r="A40" s="34" t="s">
        <v>14</v>
      </c>
      <c r="B40" s="55">
        <v>17022</v>
      </c>
      <c r="C40" s="63">
        <v>18053</v>
      </c>
      <c r="D40" s="47">
        <f t="shared" si="2"/>
        <v>106.05686758312771</v>
      </c>
      <c r="F40" s="15"/>
      <c r="G40" s="15"/>
      <c r="H40" s="15"/>
      <c r="I40" s="15"/>
      <c r="J40" s="15"/>
      <c r="K40" s="15"/>
    </row>
    <row r="41" spans="1:11" s="1" customFormat="1" ht="15.75">
      <c r="A41" s="34" t="s">
        <v>15</v>
      </c>
      <c r="B41" s="55">
        <v>0</v>
      </c>
      <c r="C41" s="63">
        <v>0</v>
      </c>
      <c r="D41" s="47" t="e">
        <f t="shared" si="2"/>
        <v>#DIV/0!</v>
      </c>
      <c r="F41" s="15"/>
      <c r="G41" s="15"/>
      <c r="H41" s="15"/>
      <c r="I41" s="15"/>
      <c r="J41" s="15"/>
      <c r="K41" s="15"/>
    </row>
    <row r="42" spans="1:11" s="1" customFormat="1" ht="25.5">
      <c r="A42" s="34" t="s">
        <v>16</v>
      </c>
      <c r="B42" s="55">
        <v>704</v>
      </c>
      <c r="C42" s="63">
        <v>5046</v>
      </c>
      <c r="D42" s="47">
        <f t="shared" si="2"/>
        <v>716.7613636363636</v>
      </c>
      <c r="F42" s="15"/>
      <c r="G42" s="15"/>
      <c r="H42" s="15"/>
      <c r="I42" s="15"/>
      <c r="J42" s="15"/>
      <c r="K42" s="15"/>
    </row>
    <row r="43" spans="1:11" s="1" customFormat="1" ht="19.5" customHeight="1">
      <c r="A43" s="34" t="s">
        <v>17</v>
      </c>
      <c r="B43" s="64">
        <v>0</v>
      </c>
      <c r="C43" s="63">
        <v>1592</v>
      </c>
      <c r="D43" s="47" t="e">
        <f t="shared" si="2"/>
        <v>#DIV/0!</v>
      </c>
      <c r="F43" s="15"/>
      <c r="G43" s="15"/>
      <c r="H43" s="15"/>
      <c r="I43" s="15"/>
      <c r="J43" s="15"/>
      <c r="K43" s="15"/>
    </row>
    <row r="44" spans="1:11" s="1" customFormat="1" ht="15.75">
      <c r="A44" s="34" t="s">
        <v>18</v>
      </c>
      <c r="B44" s="55">
        <v>44833</v>
      </c>
      <c r="C44" s="56">
        <v>35586</v>
      </c>
      <c r="D44" s="47">
        <f t="shared" si="2"/>
        <v>79.37456784065309</v>
      </c>
      <c r="F44" s="15"/>
      <c r="G44" s="15"/>
      <c r="H44" s="15"/>
      <c r="I44" s="15"/>
      <c r="J44" s="15"/>
      <c r="K44" s="15"/>
    </row>
    <row r="45" spans="1:11" s="1" customFormat="1" ht="15.75">
      <c r="A45" s="33" t="s">
        <v>19</v>
      </c>
      <c r="B45" s="43">
        <f>B46</f>
        <v>1391</v>
      </c>
      <c r="C45" s="43">
        <f>C46</f>
        <v>1538</v>
      </c>
      <c r="D45" s="44">
        <f t="shared" si="2"/>
        <v>110.56793673616103</v>
      </c>
      <c r="F45" s="15"/>
      <c r="G45" s="15"/>
      <c r="H45" s="15"/>
      <c r="I45" s="15"/>
      <c r="J45" s="15"/>
      <c r="K45" s="15"/>
    </row>
    <row r="46" spans="1:11" s="1" customFormat="1" ht="15" customHeight="1">
      <c r="A46" s="35" t="s">
        <v>20</v>
      </c>
      <c r="B46" s="45">
        <v>1391</v>
      </c>
      <c r="C46" s="46">
        <v>1538</v>
      </c>
      <c r="D46" s="47">
        <f t="shared" si="2"/>
        <v>110.56793673616103</v>
      </c>
      <c r="F46" s="15"/>
      <c r="G46" s="15"/>
      <c r="H46" s="15"/>
      <c r="I46" s="15"/>
      <c r="J46" s="15"/>
      <c r="K46" s="15"/>
    </row>
    <row r="47" spans="1:11" s="1" customFormat="1" ht="25.5">
      <c r="A47" s="33" t="s">
        <v>21</v>
      </c>
      <c r="B47" s="43">
        <f>SUM(B48:B48)</f>
        <v>5657</v>
      </c>
      <c r="C47" s="43">
        <f>SUM(C48:C48)</f>
        <v>4613</v>
      </c>
      <c r="D47" s="44">
        <f t="shared" si="2"/>
        <v>81.54498850981085</v>
      </c>
      <c r="F47" s="15"/>
      <c r="G47" s="15"/>
      <c r="H47" s="15"/>
      <c r="I47" s="15"/>
      <c r="J47" s="15"/>
      <c r="K47" s="15"/>
    </row>
    <row r="48" spans="1:11" s="1" customFormat="1" ht="26.25">
      <c r="A48" s="35" t="s">
        <v>22</v>
      </c>
      <c r="B48" s="45">
        <v>5657</v>
      </c>
      <c r="C48" s="46">
        <v>4613</v>
      </c>
      <c r="D48" s="47">
        <f t="shared" si="2"/>
        <v>81.54498850981085</v>
      </c>
      <c r="F48" s="15"/>
      <c r="G48" s="15"/>
      <c r="H48" s="15"/>
      <c r="I48" s="15"/>
      <c r="J48" s="15"/>
      <c r="K48" s="15"/>
    </row>
    <row r="49" spans="1:11" s="1" customFormat="1" ht="15.75">
      <c r="A49" s="36" t="s">
        <v>23</v>
      </c>
      <c r="B49" s="43">
        <f>SUM(B50:B55)</f>
        <v>52541</v>
      </c>
      <c r="C49" s="43">
        <f>SUM(C50:C55)</f>
        <v>48745</v>
      </c>
      <c r="D49" s="44">
        <f>C49/B49*100</f>
        <v>92.77516606079062</v>
      </c>
      <c r="F49" s="15"/>
      <c r="G49" s="15"/>
      <c r="H49" s="15"/>
      <c r="I49" s="15"/>
      <c r="J49" s="15"/>
      <c r="K49" s="15"/>
    </row>
    <row r="50" spans="1:11" s="1" customFormat="1" ht="15.75">
      <c r="A50" s="35" t="s">
        <v>24</v>
      </c>
      <c r="B50" s="55">
        <v>18</v>
      </c>
      <c r="C50" s="63">
        <v>23</v>
      </c>
      <c r="D50" s="47">
        <f>C50/B50*100</f>
        <v>127.77777777777777</v>
      </c>
      <c r="F50" s="15"/>
      <c r="G50" s="15"/>
      <c r="H50" s="15"/>
      <c r="I50" s="15"/>
      <c r="J50" s="15"/>
      <c r="K50" s="15"/>
    </row>
    <row r="51" spans="1:11" s="1" customFormat="1" ht="15.75">
      <c r="A51" s="35" t="s">
        <v>86</v>
      </c>
      <c r="B51" s="55">
        <v>0</v>
      </c>
      <c r="C51" s="63">
        <v>3717</v>
      </c>
      <c r="D51" s="47" t="e">
        <f>C51/B51*100</f>
        <v>#DIV/0!</v>
      </c>
      <c r="F51" s="15"/>
      <c r="G51" s="15"/>
      <c r="H51" s="15"/>
      <c r="I51" s="15"/>
      <c r="J51" s="15"/>
      <c r="K51" s="15"/>
    </row>
    <row r="52" spans="1:11" s="1" customFormat="1" ht="15.75">
      <c r="A52" s="35" t="s">
        <v>75</v>
      </c>
      <c r="B52" s="55">
        <v>1164</v>
      </c>
      <c r="C52" s="63">
        <v>600</v>
      </c>
      <c r="D52" s="47" t="s">
        <v>76</v>
      </c>
      <c r="F52" s="15"/>
      <c r="G52" s="15"/>
      <c r="H52" s="15"/>
      <c r="I52" s="15"/>
      <c r="J52" s="15"/>
      <c r="K52" s="15"/>
    </row>
    <row r="53" spans="1:11" s="1" customFormat="1" ht="15.75">
      <c r="A53" s="35" t="s">
        <v>25</v>
      </c>
      <c r="B53" s="55">
        <v>11165</v>
      </c>
      <c r="C53" s="63">
        <v>12203</v>
      </c>
      <c r="D53" s="47">
        <f>C53/B53*100</f>
        <v>109.29690998656515</v>
      </c>
      <c r="F53" s="15"/>
      <c r="G53" s="15"/>
      <c r="H53" s="15"/>
      <c r="I53" s="15"/>
      <c r="J53" s="15"/>
      <c r="K53" s="15"/>
    </row>
    <row r="54" spans="1:11" s="1" customFormat="1" ht="15.75">
      <c r="A54" s="35" t="s">
        <v>26</v>
      </c>
      <c r="B54" s="55">
        <v>34398</v>
      </c>
      <c r="C54" s="63">
        <v>26589</v>
      </c>
      <c r="D54" s="47">
        <f>C54/B54*100</f>
        <v>77.29809872667015</v>
      </c>
      <c r="F54" s="15"/>
      <c r="G54" s="15"/>
      <c r="H54" s="15"/>
      <c r="I54" s="15"/>
      <c r="J54" s="15"/>
      <c r="K54" s="15"/>
    </row>
    <row r="55" spans="1:11" s="1" customFormat="1" ht="15.75">
      <c r="A55" s="35" t="s">
        <v>27</v>
      </c>
      <c r="B55" s="55">
        <v>5796</v>
      </c>
      <c r="C55" s="63">
        <v>5613</v>
      </c>
      <c r="D55" s="47">
        <f>C55/B55*100</f>
        <v>96.84265010351967</v>
      </c>
      <c r="F55" s="15"/>
      <c r="G55" s="15"/>
      <c r="H55" s="15"/>
      <c r="I55" s="15"/>
      <c r="J55" s="15"/>
      <c r="K55" s="15"/>
    </row>
    <row r="56" spans="1:11" s="1" customFormat="1" ht="15.75">
      <c r="A56" s="36" t="s">
        <v>28</v>
      </c>
      <c r="B56" s="43">
        <f>SUM(B57:B60)</f>
        <v>312596</v>
      </c>
      <c r="C56" s="43">
        <f>SUM(C57:C60)</f>
        <v>303009</v>
      </c>
      <c r="D56" s="44" t="s">
        <v>76</v>
      </c>
      <c r="F56" s="15"/>
      <c r="G56" s="15"/>
      <c r="H56" s="15"/>
      <c r="I56" s="15"/>
      <c r="J56" s="15"/>
      <c r="K56" s="15"/>
    </row>
    <row r="57" spans="1:11" s="1" customFormat="1" ht="15.75">
      <c r="A57" s="35" t="s">
        <v>29</v>
      </c>
      <c r="B57" s="55">
        <v>41376</v>
      </c>
      <c r="C57" s="63">
        <v>51753</v>
      </c>
      <c r="D57" s="47" t="s">
        <v>76</v>
      </c>
      <c r="H57" s="15"/>
      <c r="I57" s="15"/>
      <c r="J57" s="15"/>
      <c r="K57" s="15"/>
    </row>
    <row r="58" spans="1:11" s="1" customFormat="1" ht="15.75">
      <c r="A58" s="37" t="s">
        <v>30</v>
      </c>
      <c r="B58" s="55">
        <v>228090</v>
      </c>
      <c r="C58" s="63">
        <v>194498</v>
      </c>
      <c r="D58" s="47" t="s">
        <v>76</v>
      </c>
      <c r="F58" s="15"/>
      <c r="G58" s="15"/>
      <c r="H58" s="15"/>
      <c r="I58" s="15"/>
      <c r="J58" s="15"/>
      <c r="K58" s="15"/>
    </row>
    <row r="59" spans="1:11" s="1" customFormat="1" ht="15.75">
      <c r="A59" s="35" t="s">
        <v>31</v>
      </c>
      <c r="B59" s="55">
        <v>35452</v>
      </c>
      <c r="C59" s="63">
        <v>45371</v>
      </c>
      <c r="D59" s="47" t="s">
        <v>76</v>
      </c>
      <c r="F59" s="15"/>
      <c r="G59" s="15"/>
      <c r="H59" s="15"/>
      <c r="I59" s="15"/>
      <c r="J59" s="15"/>
      <c r="K59" s="15"/>
    </row>
    <row r="60" spans="1:11" s="1" customFormat="1" ht="15.75" customHeight="1">
      <c r="A60" s="35" t="s">
        <v>32</v>
      </c>
      <c r="B60" s="55">
        <v>7678</v>
      </c>
      <c r="C60" s="63">
        <v>11387</v>
      </c>
      <c r="D60" s="47">
        <f>C60/B60*100</f>
        <v>148.30685074238085</v>
      </c>
      <c r="F60" s="15"/>
      <c r="G60" s="15"/>
      <c r="H60" s="15"/>
      <c r="I60" s="15"/>
      <c r="J60" s="15"/>
      <c r="K60" s="15"/>
    </row>
    <row r="61" spans="1:11" s="1" customFormat="1" ht="21.75" customHeight="1">
      <c r="A61" s="36" t="s">
        <v>33</v>
      </c>
      <c r="B61" s="43">
        <f>SUM(B62:B66)</f>
        <v>428908</v>
      </c>
      <c r="C61" s="43">
        <f>SUM(C62:C66)</f>
        <v>353076</v>
      </c>
      <c r="D61" s="44">
        <f>C61/B61*100</f>
        <v>82.31975155511205</v>
      </c>
      <c r="F61" s="15"/>
      <c r="G61" s="15"/>
      <c r="H61" s="15"/>
      <c r="I61" s="15"/>
      <c r="J61" s="15"/>
      <c r="K61" s="15"/>
    </row>
    <row r="62" spans="1:11" s="1" customFormat="1" ht="15.75" customHeight="1">
      <c r="A62" s="35" t="s">
        <v>34</v>
      </c>
      <c r="B62" s="55">
        <v>138387</v>
      </c>
      <c r="C62" s="63">
        <v>137070</v>
      </c>
      <c r="D62" s="47">
        <f>C62/B62*100</f>
        <v>99.0483210128119</v>
      </c>
      <c r="F62" s="15"/>
      <c r="G62" s="15"/>
      <c r="H62" s="15"/>
      <c r="I62" s="15"/>
      <c r="J62" s="15"/>
      <c r="K62" s="15"/>
    </row>
    <row r="63" spans="1:11" s="1" customFormat="1" ht="15.75">
      <c r="A63" s="35" t="s">
        <v>35</v>
      </c>
      <c r="B63" s="55">
        <v>219797</v>
      </c>
      <c r="C63" s="63">
        <v>168502</v>
      </c>
      <c r="D63" s="47">
        <f>C63/B63*100</f>
        <v>76.66255681378726</v>
      </c>
      <c r="F63" s="15"/>
      <c r="G63" s="15"/>
      <c r="H63" s="15"/>
      <c r="I63" s="15"/>
      <c r="J63" s="15"/>
      <c r="K63" s="15"/>
    </row>
    <row r="64" spans="1:11" s="1" customFormat="1" ht="15.75">
      <c r="A64" s="35" t="s">
        <v>62</v>
      </c>
      <c r="B64" s="55">
        <v>59306</v>
      </c>
      <c r="C64" s="63">
        <v>38511</v>
      </c>
      <c r="D64" s="47">
        <f>C64/B64*100</f>
        <v>64.93609415573466</v>
      </c>
      <c r="F64" s="15"/>
      <c r="G64" s="15"/>
      <c r="H64" s="15"/>
      <c r="I64" s="15"/>
      <c r="J64" s="15"/>
      <c r="K64" s="15"/>
    </row>
    <row r="65" spans="1:11" s="1" customFormat="1" ht="15.75">
      <c r="A65" s="35" t="s">
        <v>64</v>
      </c>
      <c r="B65" s="55">
        <v>216</v>
      </c>
      <c r="C65" s="63">
        <v>200</v>
      </c>
      <c r="D65" s="47" t="s">
        <v>76</v>
      </c>
      <c r="F65" s="15"/>
      <c r="G65" s="15"/>
      <c r="H65" s="15"/>
      <c r="I65" s="15"/>
      <c r="J65" s="15"/>
      <c r="K65" s="15"/>
    </row>
    <row r="66" spans="1:11" s="1" customFormat="1" ht="15.75">
      <c r="A66" s="35" t="s">
        <v>36</v>
      </c>
      <c r="B66" s="55">
        <v>11202</v>
      </c>
      <c r="C66" s="63">
        <v>8793</v>
      </c>
      <c r="D66" s="47">
        <f>C66/B66*100</f>
        <v>78.49491162292448</v>
      </c>
      <c r="F66" s="15"/>
      <c r="G66" s="15"/>
      <c r="H66" s="15"/>
      <c r="I66" s="15"/>
      <c r="J66" s="15"/>
      <c r="K66" s="15"/>
    </row>
    <row r="67" spans="1:11" s="1" customFormat="1" ht="15.75">
      <c r="A67" s="38" t="s">
        <v>37</v>
      </c>
      <c r="B67" s="43">
        <f>SUM(B68:B69)</f>
        <v>62290</v>
      </c>
      <c r="C67" s="43">
        <f>SUM(C68:C69)</f>
        <v>66582</v>
      </c>
      <c r="D67" s="44">
        <f>C67/B67*100</f>
        <v>106.89035158131321</v>
      </c>
      <c r="F67" s="15"/>
      <c r="G67" s="15"/>
      <c r="H67" s="15"/>
      <c r="I67" s="15"/>
      <c r="J67" s="15"/>
      <c r="K67" s="15"/>
    </row>
    <row r="68" spans="1:11" s="1" customFormat="1" ht="15.75">
      <c r="A68" s="35" t="s">
        <v>38</v>
      </c>
      <c r="B68" s="45">
        <v>57379</v>
      </c>
      <c r="C68" s="56">
        <v>62536</v>
      </c>
      <c r="D68" s="47">
        <f>C68/B68*100</f>
        <v>108.98760870701824</v>
      </c>
      <c r="F68" s="15"/>
      <c r="G68" s="15"/>
      <c r="H68" s="15"/>
      <c r="I68" s="15"/>
      <c r="J68" s="15"/>
      <c r="K68" s="15"/>
    </row>
    <row r="69" spans="1:11" s="1" customFormat="1" ht="15.75">
      <c r="A69" s="35" t="s">
        <v>39</v>
      </c>
      <c r="B69" s="45">
        <v>4911</v>
      </c>
      <c r="C69" s="56">
        <v>4046</v>
      </c>
      <c r="D69" s="47">
        <f>C69/B69*100</f>
        <v>82.38647933211158</v>
      </c>
      <c r="F69" s="15"/>
      <c r="G69" s="15"/>
      <c r="H69" s="15"/>
      <c r="I69" s="15"/>
      <c r="J69" s="15"/>
      <c r="K69" s="15"/>
    </row>
    <row r="70" spans="1:11" s="1" customFormat="1" ht="15.75">
      <c r="A70" s="36" t="s">
        <v>40</v>
      </c>
      <c r="B70" s="43">
        <f>B71+B72+B73+B74+B75</f>
        <v>107285</v>
      </c>
      <c r="C70" s="43">
        <f>C71+C72+C73+C74+C75</f>
        <v>88070</v>
      </c>
      <c r="D70" s="44">
        <f aca="true" t="shared" si="3" ref="D70:D82">C70/B70*100</f>
        <v>82.08976091718321</v>
      </c>
      <c r="F70" s="15"/>
      <c r="G70" s="15"/>
      <c r="H70" s="15"/>
      <c r="I70" s="15"/>
      <c r="J70" s="15"/>
      <c r="K70" s="15"/>
    </row>
    <row r="71" spans="1:11" s="1" customFormat="1" ht="15.75">
      <c r="A71" s="35" t="s">
        <v>41</v>
      </c>
      <c r="B71" s="55">
        <v>1909</v>
      </c>
      <c r="C71" s="63">
        <v>1907</v>
      </c>
      <c r="D71" s="47">
        <f t="shared" si="3"/>
        <v>99.8952331063384</v>
      </c>
      <c r="F71" s="15"/>
      <c r="G71" s="15"/>
      <c r="H71" s="15"/>
      <c r="I71" s="15"/>
      <c r="J71" s="15"/>
      <c r="K71" s="15"/>
    </row>
    <row r="72" spans="1:11" s="1" customFormat="1" ht="15.75">
      <c r="A72" s="35" t="s">
        <v>42</v>
      </c>
      <c r="B72" s="55">
        <v>56000</v>
      </c>
      <c r="C72" s="63">
        <v>57218</v>
      </c>
      <c r="D72" s="47">
        <f t="shared" si="3"/>
        <v>102.175</v>
      </c>
      <c r="F72" s="15"/>
      <c r="G72" s="15"/>
      <c r="H72" s="15"/>
      <c r="I72" s="15"/>
      <c r="J72" s="15"/>
      <c r="K72" s="15"/>
    </row>
    <row r="73" spans="1:11" s="1" customFormat="1" ht="15.75">
      <c r="A73" s="35" t="s">
        <v>43</v>
      </c>
      <c r="B73" s="55">
        <v>10537</v>
      </c>
      <c r="C73" s="63">
        <v>4036</v>
      </c>
      <c r="D73" s="47">
        <f t="shared" si="3"/>
        <v>38.303122330834206</v>
      </c>
      <c r="F73" s="15"/>
      <c r="G73" s="15"/>
      <c r="H73" s="15"/>
      <c r="I73" s="15"/>
      <c r="J73" s="15"/>
      <c r="K73" s="15"/>
    </row>
    <row r="74" spans="1:11" s="1" customFormat="1" ht="15.75">
      <c r="A74" s="35" t="s">
        <v>44</v>
      </c>
      <c r="B74" s="55">
        <v>29891</v>
      </c>
      <c r="C74" s="63">
        <v>13290</v>
      </c>
      <c r="D74" s="47">
        <f t="shared" si="3"/>
        <v>44.46154360844402</v>
      </c>
      <c r="F74" s="15"/>
      <c r="G74" s="15"/>
      <c r="H74" s="15"/>
      <c r="I74" s="15"/>
      <c r="J74" s="15"/>
      <c r="K74" s="15"/>
    </row>
    <row r="75" spans="1:11" s="1" customFormat="1" ht="15.75">
      <c r="A75" s="35" t="s">
        <v>45</v>
      </c>
      <c r="B75" s="55">
        <v>8948</v>
      </c>
      <c r="C75" s="63">
        <v>11619</v>
      </c>
      <c r="D75" s="47">
        <f t="shared" si="3"/>
        <v>129.85024586499776</v>
      </c>
      <c r="F75" s="15"/>
      <c r="G75" s="15"/>
      <c r="H75" s="15"/>
      <c r="I75" s="15"/>
      <c r="J75" s="15"/>
      <c r="K75" s="15"/>
    </row>
    <row r="76" spans="1:11" s="1" customFormat="1" ht="15.75">
      <c r="A76" s="36" t="s">
        <v>46</v>
      </c>
      <c r="B76" s="43">
        <f>SUM(B77:B79)</f>
        <v>35676</v>
      </c>
      <c r="C76" s="43">
        <f>SUM(C77:C79)</f>
        <v>43395</v>
      </c>
      <c r="D76" s="44">
        <f t="shared" si="3"/>
        <v>121.63639421459804</v>
      </c>
      <c r="F76" s="15"/>
      <c r="G76" s="15"/>
      <c r="H76" s="15"/>
      <c r="I76" s="15"/>
      <c r="J76" s="15"/>
      <c r="K76" s="15"/>
    </row>
    <row r="77" spans="1:11" s="1" customFormat="1" ht="15.75">
      <c r="A77" s="35" t="s">
        <v>47</v>
      </c>
      <c r="B77" s="55">
        <v>13175</v>
      </c>
      <c r="C77" s="65">
        <v>39098</v>
      </c>
      <c r="D77" s="47">
        <f t="shared" si="3"/>
        <v>296.75901328273244</v>
      </c>
      <c r="F77" s="15"/>
      <c r="G77" s="15"/>
      <c r="H77" s="15"/>
      <c r="I77" s="15"/>
      <c r="J77" s="15"/>
      <c r="K77" s="15"/>
    </row>
    <row r="78" spans="1:11" s="1" customFormat="1" ht="15.75">
      <c r="A78" s="57" t="s">
        <v>48</v>
      </c>
      <c r="B78" s="55">
        <v>19263</v>
      </c>
      <c r="C78" s="65">
        <v>0</v>
      </c>
      <c r="D78" s="47">
        <f t="shared" si="3"/>
        <v>0</v>
      </c>
      <c r="F78" s="15"/>
      <c r="G78" s="15"/>
      <c r="H78" s="15"/>
      <c r="I78" s="15"/>
      <c r="J78" s="15"/>
      <c r="K78" s="15"/>
    </row>
    <row r="79" spans="1:11" s="1" customFormat="1" ht="15.75">
      <c r="A79" s="35" t="s">
        <v>49</v>
      </c>
      <c r="B79" s="55">
        <v>3238</v>
      </c>
      <c r="C79" s="65">
        <v>4297</v>
      </c>
      <c r="D79" s="47">
        <f t="shared" si="3"/>
        <v>132.70537368746142</v>
      </c>
      <c r="F79" s="15"/>
      <c r="G79" s="15"/>
      <c r="H79" s="15"/>
      <c r="I79" s="15"/>
      <c r="J79" s="15"/>
      <c r="K79" s="15"/>
    </row>
    <row r="80" spans="1:11" s="1" customFormat="1" ht="15.75">
      <c r="A80" s="36" t="s">
        <v>50</v>
      </c>
      <c r="B80" s="43">
        <f>B81+B82</f>
        <v>5490</v>
      </c>
      <c r="C80" s="43">
        <f>C81+C82</f>
        <v>4759</v>
      </c>
      <c r="D80" s="44">
        <f t="shared" si="3"/>
        <v>86.68488160291439</v>
      </c>
      <c r="F80" s="15"/>
      <c r="G80" s="15"/>
      <c r="H80" s="15"/>
      <c r="I80" s="15"/>
      <c r="J80" s="15"/>
      <c r="K80" s="15"/>
    </row>
    <row r="81" spans="1:11" s="1" customFormat="1" ht="15.75">
      <c r="A81" s="35" t="s">
        <v>51</v>
      </c>
      <c r="B81" s="45">
        <v>2324</v>
      </c>
      <c r="C81" s="56">
        <v>1814</v>
      </c>
      <c r="D81" s="47">
        <f t="shared" si="3"/>
        <v>78.0550774526678</v>
      </c>
      <c r="F81" s="15"/>
      <c r="G81" s="15"/>
      <c r="H81" s="15"/>
      <c r="I81" s="15"/>
      <c r="J81" s="15"/>
      <c r="K81" s="15"/>
    </row>
    <row r="82" spans="1:11" s="1" customFormat="1" ht="15.75">
      <c r="A82" s="35" t="s">
        <v>63</v>
      </c>
      <c r="B82" s="45">
        <v>3166</v>
      </c>
      <c r="C82" s="56">
        <v>2945</v>
      </c>
      <c r="D82" s="47">
        <f t="shared" si="3"/>
        <v>93.01958307012002</v>
      </c>
      <c r="F82" s="15"/>
      <c r="G82" s="15"/>
      <c r="H82" s="15"/>
      <c r="I82" s="15"/>
      <c r="J82" s="15"/>
      <c r="K82" s="15"/>
    </row>
    <row r="83" spans="1:11" s="1" customFormat="1" ht="25.5">
      <c r="A83" s="33" t="s">
        <v>52</v>
      </c>
      <c r="B83" s="43">
        <f>B84</f>
        <v>48</v>
      </c>
      <c r="C83" s="43">
        <f>C84</f>
        <v>975</v>
      </c>
      <c r="D83" s="44" t="s">
        <v>76</v>
      </c>
      <c r="F83" s="15"/>
      <c r="G83" s="15"/>
      <c r="H83" s="15"/>
      <c r="I83" s="15"/>
      <c r="J83" s="15"/>
      <c r="K83" s="15"/>
    </row>
    <row r="84" spans="1:11" s="1" customFormat="1" ht="25.5">
      <c r="A84" s="34" t="s">
        <v>73</v>
      </c>
      <c r="B84" s="45">
        <v>48</v>
      </c>
      <c r="C84" s="46">
        <v>975</v>
      </c>
      <c r="D84" s="47" t="s">
        <v>76</v>
      </c>
      <c r="F84" s="15"/>
      <c r="G84" s="15"/>
      <c r="H84" s="15"/>
      <c r="I84" s="15"/>
      <c r="J84" s="15"/>
      <c r="K84" s="15"/>
    </row>
    <row r="85" spans="1:11" s="1" customFormat="1" ht="15.75">
      <c r="A85" s="32" t="s">
        <v>53</v>
      </c>
      <c r="B85" s="49">
        <f>B37+B45+B47+B49+B56+B61+B67+B70+B76+B80+B83</f>
        <v>1078080</v>
      </c>
      <c r="C85" s="49">
        <f>C37+C45+C47+C49+C56+C61+C67+C70+C76+C80+C83</f>
        <v>979022</v>
      </c>
      <c r="D85" s="51">
        <f>C85/B85*100</f>
        <v>90.81162807954883</v>
      </c>
      <c r="F85" s="15"/>
      <c r="G85" s="15"/>
      <c r="H85" s="15"/>
      <c r="I85" s="15"/>
      <c r="J85" s="15"/>
      <c r="K85" s="15"/>
    </row>
    <row r="86" spans="1:11" s="1" customFormat="1" ht="15.75">
      <c r="A86" s="26" t="s">
        <v>54</v>
      </c>
      <c r="B86" s="48">
        <f>B35-B85</f>
        <v>-96977.69999999995</v>
      </c>
      <c r="C86" s="48">
        <f>C35-C85</f>
        <v>-51159.19999999995</v>
      </c>
      <c r="D86" s="54"/>
      <c r="F86" s="15"/>
      <c r="G86" s="15"/>
      <c r="H86" s="15"/>
      <c r="I86" s="15"/>
      <c r="J86" s="15"/>
      <c r="K86" s="15"/>
    </row>
    <row r="87" spans="1:7" s="1" customFormat="1" ht="12.75">
      <c r="A87" s="6"/>
      <c r="B87" s="3"/>
      <c r="C87" s="12"/>
      <c r="D87" s="3"/>
      <c r="G87" s="15"/>
    </row>
    <row r="88" spans="2:4" s="1" customFormat="1" ht="12.75">
      <c r="B88" s="4"/>
      <c r="C88" s="40"/>
      <c r="D88" s="4"/>
    </row>
    <row r="89" spans="2:4" s="1" customFormat="1" ht="12.75">
      <c r="B89" s="4"/>
      <c r="C89" s="41"/>
      <c r="D89" s="4"/>
    </row>
    <row r="90" spans="2:4" s="1" customFormat="1" ht="12.75">
      <c r="B90" s="13"/>
      <c r="C90" s="5"/>
      <c r="D90" s="5"/>
    </row>
    <row r="91" spans="2:4" ht="15">
      <c r="B91" s="14"/>
      <c r="C91" s="11"/>
      <c r="D91" s="11"/>
    </row>
    <row r="92" spans="2:4" ht="15">
      <c r="B92" s="14"/>
      <c r="C92" s="11"/>
      <c r="D92" s="11"/>
    </row>
  </sheetData>
  <sheetProtection/>
  <mergeCells count="6">
    <mergeCell ref="A1:D1"/>
    <mergeCell ref="A2:D2"/>
    <mergeCell ref="A3:D3"/>
    <mergeCell ref="A5:A6"/>
    <mergeCell ref="B5:C5"/>
    <mergeCell ref="D5:D6"/>
  </mergeCells>
  <conditionalFormatting sqref="C44 C68 C81">
    <cfRule type="expression" priority="26" dxfId="29" stopIfTrue="1">
      <formula>$C44=""</formula>
    </cfRule>
  </conditionalFormatting>
  <conditionalFormatting sqref="C69">
    <cfRule type="expression" priority="22" dxfId="29" stopIfTrue="1">
      <formula>$C69=""</formula>
    </cfRule>
  </conditionalFormatting>
  <conditionalFormatting sqref="C82">
    <cfRule type="expression" priority="20" dxfId="29" stopIfTrue="1">
      <formula>$C82=""</formula>
    </cfRule>
  </conditionalFormatting>
  <conditionalFormatting sqref="B44">
    <cfRule type="expression" priority="19" dxfId="29" stopIfTrue="1">
      <formula>$C44=""</formula>
    </cfRule>
  </conditionalFormatting>
  <conditionalFormatting sqref="A78">
    <cfRule type="expression" priority="14" dxfId="29" stopIfTrue="1">
      <formula>$C78=""</formula>
    </cfRule>
  </conditionalFormatting>
  <conditionalFormatting sqref="C38:C43">
    <cfRule type="expression" priority="12" dxfId="29" stopIfTrue="1">
      <formula>$C38=""</formula>
    </cfRule>
  </conditionalFormatting>
  <conditionalFormatting sqref="C50:C55">
    <cfRule type="expression" priority="11" dxfId="29" stopIfTrue="1">
      <formula>$C50=""</formula>
    </cfRule>
  </conditionalFormatting>
  <conditionalFormatting sqref="C57:C60">
    <cfRule type="expression" priority="10" dxfId="29" stopIfTrue="1">
      <formula>$C57=""</formula>
    </cfRule>
  </conditionalFormatting>
  <conditionalFormatting sqref="C62:C66">
    <cfRule type="expression" priority="9" dxfId="29" stopIfTrue="1">
      <formula>$C62=""</formula>
    </cfRule>
  </conditionalFormatting>
  <conditionalFormatting sqref="C71:C75">
    <cfRule type="expression" priority="8" dxfId="29" stopIfTrue="1">
      <formula>$C71=""</formula>
    </cfRule>
  </conditionalFormatting>
  <conditionalFormatting sqref="B38:B43">
    <cfRule type="expression" priority="7" dxfId="29" stopIfTrue="1">
      <formula>#REF!=""</formula>
    </cfRule>
  </conditionalFormatting>
  <conditionalFormatting sqref="B50:B55">
    <cfRule type="expression" priority="6" dxfId="29" stopIfTrue="1">
      <formula>#REF!=""</formula>
    </cfRule>
  </conditionalFormatting>
  <conditionalFormatting sqref="B57:B60">
    <cfRule type="expression" priority="5" dxfId="29" stopIfTrue="1">
      <formula>#REF!=""</formula>
    </cfRule>
  </conditionalFormatting>
  <conditionalFormatting sqref="B62:B63 B65:B66">
    <cfRule type="expression" priority="4" dxfId="29" stopIfTrue="1">
      <formula>#REF!=""</formula>
    </cfRule>
  </conditionalFormatting>
  <conditionalFormatting sqref="B64">
    <cfRule type="expression" priority="3" dxfId="29" stopIfTrue="1">
      <formula>#REF!=""</formula>
    </cfRule>
  </conditionalFormatting>
  <conditionalFormatting sqref="B71:B75">
    <cfRule type="expression" priority="2" dxfId="29" stopIfTrue="1">
      <formula>#REF!=""</formula>
    </cfRule>
  </conditionalFormatting>
  <conditionalFormatting sqref="B77:B79">
    <cfRule type="expression" priority="1" dxfId="29" stopIfTrue="1">
      <formula>#REF!=""</formula>
    </cfRule>
  </conditionalFormatting>
  <printOptions/>
  <pageMargins left="0.2362204724409449" right="0.2362204724409449" top="0.7480314960629921" bottom="0.1968503937007874" header="0.31496062992125984" footer="0.31496062992125984"/>
  <pageSetup fitToHeight="0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Малышева Л.М.</dc:creator>
  <cp:keywords/>
  <dc:description/>
  <cp:lastModifiedBy>04</cp:lastModifiedBy>
  <cp:lastPrinted>2022-03-25T06:27:00Z</cp:lastPrinted>
  <dcterms:created xsi:type="dcterms:W3CDTF">2016-04-19T03:47:41Z</dcterms:created>
  <dcterms:modified xsi:type="dcterms:W3CDTF">2022-03-28T10:36:17Z</dcterms:modified>
  <cp:category/>
  <cp:version/>
  <cp:contentType/>
  <cp:contentStatus/>
</cp:coreProperties>
</file>