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40" windowHeight="8832" activeTab="0"/>
  </bookViews>
  <sheets>
    <sheet name="1кв2014г." sheetId="1" r:id="rId1"/>
  </sheets>
  <definedNames/>
  <calcPr fullCalcOnLoad="1"/>
</workbook>
</file>

<file path=xl/sharedStrings.xml><?xml version="1.0" encoding="utf-8"?>
<sst xmlns="http://schemas.openxmlformats.org/spreadsheetml/2006/main" count="295" uniqueCount="293">
  <si>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</si>
  <si>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</si>
  <si>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</si>
  <si>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</si>
  <si>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</si>
  <si>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</si>
  <si>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1 01 02020 01 0000 110 </t>
  </si>
  <si>
    <t xml:space="preserve">1 01 02040 01 0000 110 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</si>
  <si>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</si>
  <si>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</si>
  <si>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</si>
  <si>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</si>
  <si>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</si>
  <si>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</si>
  <si>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</si>
  <si>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</si>
  <si>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</si>
  <si>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</si>
  <si>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</si>
  <si>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</si>
  <si>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</si>
  <si>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 пошлина по  делам , рассматриваемым  в  судах  общей  юрисдикции , мировыми  судьями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</si>
  <si>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</si>
  <si>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</si>
  <si>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</si>
  <si>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</si>
  <si>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</si>
  <si>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</si>
  <si>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</si>
  <si>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</si>
  <si>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</si>
  <si>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</si>
  <si>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</si>
  <si>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</si>
  <si>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</si>
  <si>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</si>
  <si>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</si>
  <si>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</si>
  <si>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</si>
  <si>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</si>
  <si>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</si>
  <si>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</si>
  <si>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</si>
  <si>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</si>
  <si>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</si>
  <si>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</si>
  <si>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</si>
  <si>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</si>
  <si>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</si>
  <si>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</si>
  <si>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</si>
  <si>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</si>
  <si>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</si>
  <si>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</si>
  <si>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</si>
  <si>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</si>
  <si>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</si>
  <si>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</si>
  <si>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</si>
  <si>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</si>
  <si>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</si>
  <si>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>2 02 01001 04 0000 151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</si>
  <si>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</si>
  <si>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</si>
  <si>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</si>
  <si>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</si>
  <si>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</si>
  <si>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</si>
  <si>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</si>
  <si>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</si>
  <si>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</si>
  <si>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</si>
  <si>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</si>
  <si>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</si>
  <si>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</si>
  <si>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2 02 03010 00 0000 151</t>
  </si>
  <si>
    <t>Субвенции бюджетам на 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</si>
  <si>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2 02 03010 04 0000 151</t>
  </si>
  <si>
    <t>Субвенции бюджетам городских округов на перевозку 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</si>
  <si>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</si>
  <si>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</si>
  <si>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</si>
  <si>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</si>
  <si>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2 02 03015 00 0000 151</t>
  </si>
  <si>
    <t>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</si>
  <si>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</si>
  <si>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</si>
  <si>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2 02 03020 00 0000 151</t>
  </si>
  <si>
    <t>2 02 03020 04 0000 151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</si>
  <si>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</si>
  <si>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</si>
  <si>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</si>
  <si>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</si>
  <si>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</si>
  <si>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</si>
  <si>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</si>
  <si>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</si>
  <si>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</si>
  <si>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</si>
  <si>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</si>
  <si>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</si>
  <si>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</si>
  <si>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</si>
  <si>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</si>
  <si>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</si>
  <si>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</si>
  <si>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</si>
  <si>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</si>
  <si>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</si>
  <si>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</si>
  <si>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Иные межбюджетные трансферты</t>
  </si>
  <si>
    <t>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</si>
  <si>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</si>
  <si>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</si>
  <si>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</si>
  <si>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2 07 00000 00 0000 180</t>
  </si>
  <si>
    <t>Прочие  безвозмездные  поступления</t>
  </si>
  <si>
    <t>Прочие безвозмездные поступления в бюджеты городских округов (средства безвозмездных  поступлений  и  иной  приносящей  доход  деятельности)</t>
  </si>
  <si>
    <t xml:space="preserve">2 02 03001 00 0000 151 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</si>
  <si>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</si>
  <si>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</si>
  <si>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</si>
  <si>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2 02 03024 00 0000 151</t>
  </si>
  <si>
    <t>2 02 03024 04 0000 151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</si>
  <si>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</si>
  <si>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</si>
  <si>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</si>
  <si>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</si>
  <si>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</si>
  <si>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</si>
  <si>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</si>
  <si>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</si>
  <si>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2 02 03053 00 0000 151</t>
  </si>
  <si>
    <t>2 02 03053 04 0000 151</t>
  </si>
  <si>
    <t>2 02 03004 00 0000 151</t>
  </si>
  <si>
    <t>2 02 03012 00 0000 151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</si>
  <si>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</si>
  <si>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2 02 03012 04 0000 151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</si>
  <si>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</si>
  <si>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</si>
  <si>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</si>
  <si>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Субвенции  бюджетам  городских  округов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</si>
  <si>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2 02 04025 00 0000 151</t>
  </si>
  <si>
    <t>Межбюджетные  трансферты, передаваемые  бюджетам  на  комплектование  книжных  фондов  библиотек  муниципальных  образований</t>
  </si>
  <si>
    <t>2 02 04025 04 0000 151</t>
  </si>
  <si>
    <t>Межбюджетные  трансферты, передаваемые  бюджетам  городских  округов  на  комплектование  книжных  фондов  библиотек  муниципальных  образований</t>
  </si>
  <si>
    <t>НАЛОГОВЫЕ  И  НЕНАЛОГОВЫЕ  ДОХОДЫ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</si>
  <si>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</si>
  <si>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</si>
  <si>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</si>
  <si>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</si>
  <si>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</si>
  <si>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</si>
  <si>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</si>
  <si>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</si>
  <si>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по кодам видов доходов, подвидов доходов, классификации операций сектора государственного управления, </t>
  </si>
  <si>
    <t>относящихся к доходам бюджета города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</si>
  <si>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</si>
  <si>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</si>
  <si>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</si>
  <si>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</si>
  <si>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</si>
  <si>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</si>
  <si>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</si>
  <si>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1 05 03020 01 0000 110</t>
  </si>
  <si>
    <t>1 12 01020 01 0000 120</t>
  </si>
  <si>
    <t>1 12 01030 01 0000 120</t>
  </si>
  <si>
    <t>1 12 01040 01 0000 120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</si>
  <si>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</si>
  <si>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</si>
  <si>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</si>
  <si>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</si>
  <si>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</si>
  <si>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1 13 02990 00 0000 130</t>
  </si>
  <si>
    <t>1 13 02991 04 0000 130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</si>
  <si>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</si>
  <si>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</si>
  <si>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1 16 25060 01 0000 140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</si>
  <si>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</si>
  <si>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</si>
  <si>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1 17 00000 00 0000 180</t>
  </si>
  <si>
    <t>1 17 01040 04 0000 180</t>
  </si>
  <si>
    <t>Невыясненные поступления</t>
  </si>
  <si>
    <t>Невыясненные поступления, зачисляемые в бюджеты городских округов</t>
  </si>
  <si>
    <t>2 19 00000 00 0000 151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</si>
  <si>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</si>
  <si>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</si>
  <si>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</si>
  <si>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1 16 25050 04 0000 140</t>
  </si>
  <si>
    <t>Денежные взыскания (штрафы) за нарушение законодательства  в  области  охраны  окружающей  среды</t>
  </si>
  <si>
    <t>2 02 02008 04 0000 151</t>
  </si>
  <si>
    <t>2 02 02008 00 0000 151</t>
  </si>
  <si>
    <t>Субсидии бюджетам  на  обеспечение  жильем  молодых  семей</t>
  </si>
  <si>
    <t>Субсидии бюджетам  городских  округов  на  обеспечение  жильем  молодых  семей</t>
  </si>
  <si>
    <t>2 02 02051 00 0000 151</t>
  </si>
  <si>
    <t>2 02 02051 04 0000 151</t>
  </si>
  <si>
    <t>Субсидии  бюджетам  на  реализацию  федеральных  целевых  программ</t>
  </si>
  <si>
    <t>Субсидии  бюджетам  городских  округов  на  реализацию  федеральных  целевых  программ</t>
  </si>
  <si>
    <t>1 17 05040 04 0000 180</t>
  </si>
  <si>
    <t>Прочие  неналоговые  доходы  бюджетов  городских  округов</t>
  </si>
  <si>
    <t>2 02 02077 00 0000 151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</si>
  <si>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</si>
  <si>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</si>
  <si>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на  бюджетные инвестиции в объекты капитального строительства собственности муниципальных образований</t>
  </si>
  <si>
    <t>1 05 04010 02 0000 110</t>
  </si>
  <si>
    <t>Налог, взимаемый в  связи  с  применением  патентной  состемы  налогообложения</t>
  </si>
  <si>
    <t>1 16 51020 02 0000 140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</si>
  <si>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</si>
  <si>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</si>
  <si>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</si>
  <si>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</si>
  <si>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2 07 04050 04 0000 180</t>
  </si>
  <si>
    <t>2 02 03090 00 0000 151</t>
  </si>
  <si>
    <t>2 02 03090 04 0000 151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</si>
  <si>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</si>
  <si>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</si>
  <si>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</si>
  <si>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</si>
  <si>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</si>
  <si>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</si>
  <si>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Единый  сельскохозяйственный  налог (за  налоговые  периоды,  истекшие  до  1 января 2011 года)</t>
  </si>
  <si>
    <t>Денежные взыскания (штрафы),  установленные  законами субъектов  РФ за  несоблюдение  муниципальных  правовых  актов,  зачисляемые  в  бюджеты  городских  округов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</si>
  <si>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</si>
  <si>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</si>
  <si>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</si>
  <si>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</si>
  <si>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</si>
  <si>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</si>
  <si>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</si>
  <si>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</si>
  <si>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</si>
  <si>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</si>
  <si>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1 06 04000 02 0000 110</t>
  </si>
  <si>
    <t>Транспортный  налог</t>
  </si>
  <si>
    <t>1 06 04011 02 0000 110</t>
  </si>
  <si>
    <t>Транспортный  налог  с  организаций</t>
  </si>
  <si>
    <t>1 06 04012 02 0000 110</t>
  </si>
  <si>
    <t>Транспортный  налог  с  физических  лиц</t>
  </si>
  <si>
    <t>1 11 09040 00 0000 120</t>
  </si>
  <si>
    <t>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</si>
  <si>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</si>
  <si>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</si>
  <si>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</si>
  <si>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</si>
  <si>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2 02 03122 00 0000 151</t>
  </si>
  <si>
    <t>2 02 03122 04 0000 151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</si>
  <si>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</si>
  <si>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</si>
  <si>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Доходы  бюджета  Калтанского городского округа за 2015 год</t>
  </si>
  <si>
    <t xml:space="preserve">план </t>
  </si>
  <si>
    <t>факт</t>
  </si>
  <si>
    <t>1 06 06032 04 0000 110</t>
  </si>
  <si>
    <t>Земельный  налог  с  организаций, обладающих  земельным  участком, расположенным  в  границах  городских  округов</t>
  </si>
  <si>
    <t>1 06 06042 04 0000 110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</si>
  <si>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</si>
  <si>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</si>
  <si>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</si>
  <si>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1 11 05070 00 0000 120</t>
  </si>
  <si>
    <t>1 16 08010 01 0000 140</t>
  </si>
  <si>
    <t>Денежные  взыскания (штрафы)  за административные  правонарушения  в  области  государственного  регулирования  производства  и  оборота  этилового  спирта, алкогольной, спиротосодержащей  продукции</t>
  </si>
  <si>
    <t>1 16 30013 01 0000 140</t>
  </si>
  <si>
    <t>Денежные взыскания (штрафы) за нарушение правил  перевозки  крупногабаритных  и  тяжеловесных  грузов  по  автомобильным  дорогам  общего  пользования  местного  значения  городских  округов</t>
  </si>
  <si>
    <t>1 16 37030 04 0000 140</t>
  </si>
  <si>
    <t>поступления  сумму  в озмещение  вреда, причиняемого  автомобильным  дорогам  местного  значения  транспортными  средствами, осуществляющими  перевозки тяжеловесных и (или) крупногабаритных  грузов, зачисляемые  в  бюджеты  городских  округов</t>
  </si>
  <si>
    <t>1 16 43000 01 0000 140</t>
  </si>
  <si>
    <t>Денежные взыскания (штрафы) за нарушение законодательства  РФ об  административных  правонарушениях, предусмотренные  статьей 20.25 Кодекса РФ об  административных  правонарушениях</t>
  </si>
  <si>
    <t>1 16 30030 01 0000 140</t>
  </si>
  <si>
    <t>Прочие  денежные  взыскания (штрафы) за  правонарушения  в  области  дорожного  движения</t>
  </si>
  <si>
    <t>2 02 02009 00 0000 151</t>
  </si>
  <si>
    <t>2 02 02009 04 0000 151</t>
  </si>
  <si>
    <t>Субсидии  бюджетам  на  государственную  поддержку малого  и  среднего  предпринимательства, включая  крестьянские (фермерские) хозяйства</t>
  </si>
  <si>
    <t>Субсидии  бюджетам  городских  округовна  государственную  поддержку малого  и  среднего  предпринимательства, включая  крестьянские (фермерские) хозяйства</t>
  </si>
  <si>
    <t>2 02 03070 00 0000 151</t>
  </si>
  <si>
    <t>2 02 03070 04 0000 151</t>
  </si>
  <si>
    <t>Субвенции бюджетам  на  обеспечение  жильем  отдельных  категорий  граждан, установленных Федеральными  законами от 12 января 1995 года "5-ФЗ "О ветеранах" и от 24 ноября 1995 года "181-ФЗ "О  социальной  защите  инвалидов  в  Российской  Федерации"</t>
  </si>
  <si>
    <t>Субвенции бюджетам  городских округов на  обеспечение  жильем  отдельных  категорий  граждан, установленных Федеральными  законами от 12 января 1995 года "5-ФЗ "О ветеранах" и от 24 ноября 1995 года "181-ФЗ "О  социальной  защите  инвалидов  в  Российской  Федерации"</t>
  </si>
  <si>
    <t>2 02 03123 00 0000 151</t>
  </si>
  <si>
    <t>2 02 03123 04 0000 151</t>
  </si>
  <si>
    <t>Субвенции  бюджетам  на  осуществление  переданных  полномочий  РФ по  предоставлению  отдельных  мер  социальной  поддержки  граждан, подвергшихся  воздействию  радиации</t>
  </si>
  <si>
    <t>Субвенции  бюджетам  городских  округовна  осуществление  переданных  полномочий  РФ по  предоставлению  отдельных  мер  социальной  поддержки  граждан, подвергшихся  воздействию  радиации</t>
  </si>
  <si>
    <t>2 02 04029 00 0000 151</t>
  </si>
  <si>
    <t>Межбюджетные  трансферты  бюджетам  на  реализацию  дополнительных  мероприятий  в  сфере  занятости  населения</t>
  </si>
  <si>
    <t>Межбюджетные  трансферты  бюджетам  городских  округов  на  реализацию  дополнительных  мероприятий  в  сфере  занятости  населения</t>
  </si>
  <si>
    <t>2 02 04029 04 0000 151</t>
  </si>
  <si>
    <t>2 02 04081 00 0000 151</t>
  </si>
  <si>
    <t>Межбюджетные  трансферты, передаваемые  бюджетам  на  финансовое  обеспечение  мероприятий по  временному  социально-бытовому обустройству лиц, вынужденно покинувших территорию  Украины и находящихся  в  пугктах  временного  размещения</t>
  </si>
  <si>
    <t>Межбюджетные  трансферты, передаваемые  бюджетам  городских  округов  на  финансовое  обеспечение  мероприятий по  временному  социально-бытовому обустройству лиц, вынужденно покинувших территорию  Украины и находящихся  в  пугктах  временного  размещения</t>
  </si>
  <si>
    <t>2 02 04081 04 0000 151</t>
  </si>
  <si>
    <t>2 02 04999 00 0000 151</t>
  </si>
  <si>
    <t>Иные межбюджетные трансферты, передаваемые бюджетам</t>
  </si>
  <si>
    <t>2 02 04999 04 0000 151</t>
  </si>
  <si>
    <t>Иные  межбюджетные  трнасферты, передаваемые  бюджетам  городских  округов</t>
  </si>
  <si>
    <t>Приложение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</si>
</sst>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wrapText="1"/>
    </xf>
    <xf numFmtId="165" fontId="15" fillId="0" borderId="10" xfId="0" applyNumberFormat="1" applyFont="1" applyBorder="1" applyAlignment="1">
      <alignment horizontal="center" wrapText="1"/>
    </xf>
    <xf numFmtId="165" fontId="13" fillId="0" borderId="10" xfId="0" applyNumberFormat="1" applyFont="1" applyBorder="1" applyAlignment="1">
      <alignment horizontal="center" wrapText="1"/>
    </xf>
    <xf numFmtId="165" fontId="13" fillId="0" borderId="10" xfId="0" applyNumberFormat="1" applyFont="1" applyBorder="1" applyAlignment="1">
      <alignment horizontal="center" vertical="top" wrapText="1"/>
    </xf>
    <xf numFmtId="165" fontId="15" fillId="0" borderId="13" xfId="0" applyNumberFormat="1" applyFont="1" applyBorder="1" applyAlignment="1">
      <alignment horizontal="center" wrapText="1"/>
    </xf>
    <xf numFmtId="165" fontId="13" fillId="0" borderId="13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justify" vertical="top" wrapText="1"/>
    </xf>
    <xf numFmtId="165" fontId="13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4" fontId="11" fillId="0" borderId="16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9"/>
  <sheetViews>
    <sheetView tabSelected="1" zoomScalePageLayoutView="0" workbookViewId="0" topLeftCell="A127">
      <selection activeCell="C11" sqref="C11"/>
    </sheetView>
  </sheetViews>
  <sheetFormatPr defaultColWidth="9.00390625" defaultRowHeight="12.75"/>
  <cols>
    <col min="1" max="1" width="6.50390625" style="0" customWidth="1"/>
    <col min="2" max="2" width="20.50390625" style="0" customWidth="1"/>
    <col min="3" max="3" width="89.125" style="0" customWidth="1"/>
    <col min="4" max="4" width="14.50390625" style="0" customWidth="1"/>
    <col min="5" max="5" width="12.00390625" style="0" customWidth="1"/>
  </cols>
  <sheetData>
    <row r="2" spans="3:5" ht="15">
      <c r="C2" s="57" t="s">
        <v>292</v>
      </c>
      <c r="D2" s="57"/>
      <c r="E2" s="57"/>
    </row>
    <row r="3" spans="3:5" ht="20.25">
      <c r="C3" s="23" t="s">
        <v>248</v>
      </c>
      <c r="E3" s="24"/>
    </row>
    <row r="4" spans="2:5" ht="15">
      <c r="B4" s="63" t="s">
        <v>155</v>
      </c>
      <c r="C4" s="64"/>
      <c r="D4" s="64"/>
      <c r="E4" s="64"/>
    </row>
    <row r="5" spans="2:5" ht="15">
      <c r="B5" s="24"/>
      <c r="C5" s="25" t="s">
        <v>156</v>
      </c>
      <c r="D5" s="26"/>
      <c r="E5" s="24"/>
    </row>
    <row r="6" ht="18" thickBot="1">
      <c r="C6" s="1"/>
    </row>
    <row r="7" spans="2:5" ht="12.75" customHeight="1">
      <c r="B7" s="61" t="s">
        <v>121</v>
      </c>
      <c r="C7" s="62" t="s">
        <v>0</v>
      </c>
      <c r="D7" s="59" t="s">
        <v>249</v>
      </c>
      <c r="E7" s="59" t="s">
        <v>250</v>
      </c>
    </row>
    <row r="8" spans="2:5" ht="31.5" customHeight="1">
      <c r="B8" s="61"/>
      <c r="C8" s="62"/>
      <c r="D8" s="60"/>
      <c r="E8" s="60"/>
    </row>
    <row r="9" spans="2:5" ht="15">
      <c r="B9" s="2" t="s">
        <v>1</v>
      </c>
      <c r="C9" s="19" t="s">
        <v>146</v>
      </c>
      <c r="D9" s="42">
        <f>SUM(D10+D21+D27+D36+D39+D50+D55+D60+D63+D80+D16)</f>
        <v>272092</v>
      </c>
      <c r="E9" s="42">
        <f>SUM(E10+E21+E27+E36+E39+E50+E55+E60+E63+E80+E16)</f>
        <v>252113.603</v>
      </c>
    </row>
    <row r="10" spans="2:5" ht="15">
      <c r="B10" s="2" t="s">
        <v>2</v>
      </c>
      <c r="C10" s="2" t="s">
        <v>3</v>
      </c>
      <c r="D10" s="42">
        <f>SUM(D11)</f>
        <v>117340</v>
      </c>
      <c r="E10" s="42">
        <f>SUM(E11)</f>
        <v>117398.706</v>
      </c>
    </row>
    <row r="11" spans="2:5" ht="15">
      <c r="B11" s="3" t="s">
        <v>4</v>
      </c>
      <c r="C11" s="3" t="s">
        <v>5</v>
      </c>
      <c r="D11" s="43">
        <f>SUM(D12+D13+D14+D15)</f>
        <v>117340</v>
      </c>
      <c r="E11" s="43">
        <f>SUM(E12+E13+E14+E15)</f>
        <v>117398.706</v>
      </c>
    </row>
    <row r="12" spans="2:5" ht="41.25" customHeight="1">
      <c r="B12" s="3" t="s">
        <v>129</v>
      </c>
      <c r="C12" s="29" t="s">
        <v>157</v>
      </c>
      <c r="D12" s="43">
        <v>116677</v>
      </c>
      <c r="E12" s="43">
        <v>116735.32</v>
      </c>
    </row>
    <row r="13" spans="2:5" ht="54.75" customHeight="1">
      <c r="B13" s="33" t="s">
        <v>6</v>
      </c>
      <c r="C13" s="30" t="s">
        <v>158</v>
      </c>
      <c r="D13" s="44">
        <v>221.5</v>
      </c>
      <c r="E13" s="44">
        <v>221.907</v>
      </c>
    </row>
    <row r="14" spans="2:5" ht="26.25" customHeight="1">
      <c r="B14" s="3" t="s">
        <v>159</v>
      </c>
      <c r="C14" s="4" t="s">
        <v>160</v>
      </c>
      <c r="D14" s="44">
        <v>372</v>
      </c>
      <c r="E14" s="44">
        <v>371.916</v>
      </c>
    </row>
    <row r="15" spans="2:5" ht="51.75" customHeight="1">
      <c r="B15" s="3" t="s">
        <v>7</v>
      </c>
      <c r="C15" s="31" t="s">
        <v>161</v>
      </c>
      <c r="D15" s="43">
        <v>69.5</v>
      </c>
      <c r="E15" s="43">
        <v>69.563</v>
      </c>
    </row>
    <row r="16" spans="2:5" ht="26.25">
      <c r="B16" s="2" t="s">
        <v>223</v>
      </c>
      <c r="C16" s="47" t="s">
        <v>222</v>
      </c>
      <c r="D16" s="42">
        <f>SUM(D17:D20)</f>
        <v>5739</v>
      </c>
      <c r="E16" s="42">
        <f>SUM(E17:E20)</f>
        <v>5485.853</v>
      </c>
    </row>
    <row r="17" spans="2:5" ht="39">
      <c r="B17" s="3" t="s">
        <v>224</v>
      </c>
      <c r="C17" s="31" t="s">
        <v>228</v>
      </c>
      <c r="D17" s="43">
        <v>1920</v>
      </c>
      <c r="E17" s="43">
        <v>1912.384</v>
      </c>
    </row>
    <row r="18" spans="2:5" ht="39">
      <c r="B18" s="3" t="s">
        <v>225</v>
      </c>
      <c r="C18" s="31" t="s">
        <v>229</v>
      </c>
      <c r="D18" s="43">
        <v>52</v>
      </c>
      <c r="E18" s="43">
        <v>51.807</v>
      </c>
    </row>
    <row r="19" spans="2:5" ht="39">
      <c r="B19" s="3" t="s">
        <v>226</v>
      </c>
      <c r="C19" s="31" t="s">
        <v>230</v>
      </c>
      <c r="D19" s="43">
        <v>3767</v>
      </c>
      <c r="E19" s="43">
        <v>3767.627</v>
      </c>
    </row>
    <row r="20" spans="2:5" ht="39">
      <c r="B20" s="3" t="s">
        <v>227</v>
      </c>
      <c r="C20" s="31" t="s">
        <v>231</v>
      </c>
      <c r="D20" s="43">
        <v>0</v>
      </c>
      <c r="E20" s="43">
        <v>-245.965</v>
      </c>
    </row>
    <row r="21" spans="2:5" ht="15">
      <c r="B21" s="2" t="s">
        <v>8</v>
      </c>
      <c r="C21" s="2" t="s">
        <v>9</v>
      </c>
      <c r="D21" s="42">
        <f>SUM(D22:D26)</f>
        <v>10823.5</v>
      </c>
      <c r="E21" s="42">
        <f>SUM(E22:E26)</f>
        <v>10858.302000000001</v>
      </c>
    </row>
    <row r="22" spans="2:5" ht="15">
      <c r="B22" s="3" t="s">
        <v>130</v>
      </c>
      <c r="C22" s="4" t="s">
        <v>10</v>
      </c>
      <c r="D22" s="43">
        <v>10692</v>
      </c>
      <c r="E22" s="43">
        <v>10727.022</v>
      </c>
    </row>
    <row r="23" spans="2:5" ht="29.25" customHeight="1">
      <c r="B23" s="3" t="s">
        <v>162</v>
      </c>
      <c r="C23" s="4" t="s">
        <v>163</v>
      </c>
      <c r="D23" s="43">
        <v>2.5</v>
      </c>
      <c r="E23" s="43">
        <v>2.425</v>
      </c>
    </row>
    <row r="24" spans="2:5" ht="18" customHeight="1">
      <c r="B24" s="3" t="s">
        <v>131</v>
      </c>
      <c r="C24" s="4" t="s">
        <v>126</v>
      </c>
      <c r="D24" s="43">
        <v>8</v>
      </c>
      <c r="E24" s="43">
        <v>8.11</v>
      </c>
    </row>
    <row r="25" spans="2:5" ht="18" customHeight="1">
      <c r="B25" s="3" t="s">
        <v>164</v>
      </c>
      <c r="C25" s="4" t="s">
        <v>220</v>
      </c>
      <c r="D25" s="43">
        <v>0</v>
      </c>
      <c r="E25" s="43">
        <v>0</v>
      </c>
    </row>
    <row r="26" spans="2:5" ht="18" customHeight="1">
      <c r="B26" s="3" t="s">
        <v>204</v>
      </c>
      <c r="C26" s="4" t="s">
        <v>205</v>
      </c>
      <c r="D26" s="43">
        <v>121</v>
      </c>
      <c r="E26" s="43">
        <v>120.745</v>
      </c>
    </row>
    <row r="27" spans="2:5" ht="15">
      <c r="B27" s="2" t="s">
        <v>11</v>
      </c>
      <c r="C27" s="2" t="s">
        <v>12</v>
      </c>
      <c r="D27" s="42">
        <f>SUM(D28+D33+D30)</f>
        <v>27855</v>
      </c>
      <c r="E27" s="42">
        <f>SUM(E28+E33+E30)</f>
        <v>27813.835</v>
      </c>
    </row>
    <row r="28" spans="2:5" ht="15">
      <c r="B28" s="3" t="s">
        <v>13</v>
      </c>
      <c r="C28" s="3" t="s">
        <v>14</v>
      </c>
      <c r="D28" s="44">
        <f>SUM(D29)</f>
        <v>804.5</v>
      </c>
      <c r="E28" s="44">
        <f>SUM(E29)</f>
        <v>804.752</v>
      </c>
    </row>
    <row r="29" spans="2:5" ht="27">
      <c r="B29" s="3" t="s">
        <v>15</v>
      </c>
      <c r="C29" s="6" t="s">
        <v>48</v>
      </c>
      <c r="D29" s="43">
        <v>804.5</v>
      </c>
      <c r="E29" s="43">
        <v>804.752</v>
      </c>
    </row>
    <row r="30" spans="2:5" ht="15">
      <c r="B30" s="3" t="s">
        <v>232</v>
      </c>
      <c r="C30" s="6" t="s">
        <v>233</v>
      </c>
      <c r="D30" s="43">
        <f>D31+D32</f>
        <v>668</v>
      </c>
      <c r="E30" s="43">
        <f>E31+E32</f>
        <v>671.995</v>
      </c>
    </row>
    <row r="31" spans="2:5" ht="15">
      <c r="B31" s="3" t="s">
        <v>234</v>
      </c>
      <c r="C31" s="6" t="s">
        <v>235</v>
      </c>
      <c r="D31" s="43">
        <v>56</v>
      </c>
      <c r="E31" s="43">
        <v>57.204</v>
      </c>
    </row>
    <row r="32" spans="2:5" ht="15">
      <c r="B32" s="3" t="s">
        <v>236</v>
      </c>
      <c r="C32" s="6" t="s">
        <v>237</v>
      </c>
      <c r="D32" s="43">
        <v>612</v>
      </c>
      <c r="E32" s="43">
        <v>614.791</v>
      </c>
    </row>
    <row r="33" spans="2:5" ht="15">
      <c r="B33" s="53" t="s">
        <v>16</v>
      </c>
      <c r="C33" s="3" t="s">
        <v>17</v>
      </c>
      <c r="D33" s="43">
        <f>D34+D35</f>
        <v>26382.5</v>
      </c>
      <c r="E33" s="43">
        <f>E34+E35</f>
        <v>26337.088</v>
      </c>
    </row>
    <row r="34" spans="2:5" ht="27">
      <c r="B34" s="53" t="s">
        <v>251</v>
      </c>
      <c r="C34" s="5" t="s">
        <v>252</v>
      </c>
      <c r="D34" s="55">
        <v>25244.5</v>
      </c>
      <c r="E34" s="43">
        <v>25201.959</v>
      </c>
    </row>
    <row r="35" spans="2:5" ht="27">
      <c r="B35" s="53" t="s">
        <v>253</v>
      </c>
      <c r="C35" s="5" t="s">
        <v>254</v>
      </c>
      <c r="D35" s="55">
        <v>1138</v>
      </c>
      <c r="E35" s="43">
        <v>1135.129</v>
      </c>
    </row>
    <row r="36" spans="2:5" ht="15">
      <c r="B36" s="2" t="s">
        <v>18</v>
      </c>
      <c r="C36" s="2" t="s">
        <v>19</v>
      </c>
      <c r="D36" s="42">
        <f>SUM(D37)</f>
        <v>5205</v>
      </c>
      <c r="E36" s="42">
        <f>SUM(E37)</f>
        <v>5170.322</v>
      </c>
    </row>
    <row r="37" spans="2:5" ht="17.25" customHeight="1">
      <c r="B37" s="3" t="s">
        <v>20</v>
      </c>
      <c r="C37" s="4" t="s">
        <v>21</v>
      </c>
      <c r="D37" s="43">
        <f>SUM(D38)</f>
        <v>5205</v>
      </c>
      <c r="E37" s="43">
        <f>SUM(E38)</f>
        <v>5170.322</v>
      </c>
    </row>
    <row r="38" spans="2:5" ht="39">
      <c r="B38" s="3" t="s">
        <v>22</v>
      </c>
      <c r="C38" s="4" t="s">
        <v>23</v>
      </c>
      <c r="D38" s="43">
        <v>5205</v>
      </c>
      <c r="E38" s="43">
        <v>5170.322</v>
      </c>
    </row>
    <row r="39" spans="2:5" ht="26.25">
      <c r="B39" s="2" t="s">
        <v>24</v>
      </c>
      <c r="C39" s="7" t="s">
        <v>25</v>
      </c>
      <c r="D39" s="42">
        <f>SUM(D40)</f>
        <v>69075</v>
      </c>
      <c r="E39" s="42">
        <f>SUM(E40)</f>
        <v>69072.051</v>
      </c>
    </row>
    <row r="40" spans="2:5" ht="21.75" customHeight="1">
      <c r="B40" s="7" t="s">
        <v>26</v>
      </c>
      <c r="C40" s="7" t="s">
        <v>27</v>
      </c>
      <c r="D40" s="42">
        <f>SUM(D41+D44+D48+D46)</f>
        <v>69075</v>
      </c>
      <c r="E40" s="42">
        <f>SUM(E41+E44+E48+E46)</f>
        <v>69072.051</v>
      </c>
    </row>
    <row r="41" spans="2:5" ht="51.75" customHeight="1">
      <c r="B41" s="4" t="s">
        <v>26</v>
      </c>
      <c r="C41" s="32" t="s">
        <v>168</v>
      </c>
      <c r="D41" s="43">
        <f>SUM(D42)</f>
        <v>35000</v>
      </c>
      <c r="E41" s="43">
        <f>SUM(E42)</f>
        <v>35014.713</v>
      </c>
    </row>
    <row r="42" spans="2:5" ht="42" customHeight="1">
      <c r="B42" s="10" t="s">
        <v>28</v>
      </c>
      <c r="C42" s="8" t="s">
        <v>52</v>
      </c>
      <c r="D42" s="43">
        <f>SUM(D43)</f>
        <v>35000</v>
      </c>
      <c r="E42" s="43">
        <f>SUM(E43)</f>
        <v>35014.713</v>
      </c>
    </row>
    <row r="43" spans="2:5" ht="39" customHeight="1">
      <c r="B43" s="10" t="s">
        <v>147</v>
      </c>
      <c r="C43" s="28" t="s">
        <v>53</v>
      </c>
      <c r="D43" s="43">
        <v>35000</v>
      </c>
      <c r="E43" s="43">
        <v>35014.713</v>
      </c>
    </row>
    <row r="44" spans="2:5" ht="39" customHeight="1">
      <c r="B44" s="4" t="s">
        <v>29</v>
      </c>
      <c r="C44" s="4" t="s">
        <v>50</v>
      </c>
      <c r="D44" s="43">
        <f>SUM(D45)</f>
        <v>5300</v>
      </c>
      <c r="E44" s="43">
        <f>SUM(E45)</f>
        <v>5334.44</v>
      </c>
    </row>
    <row r="45" spans="2:5" ht="39" customHeight="1">
      <c r="B45" s="3" t="s">
        <v>30</v>
      </c>
      <c r="C45" s="4" t="s">
        <v>51</v>
      </c>
      <c r="D45" s="43">
        <v>5300</v>
      </c>
      <c r="E45" s="43">
        <v>5334.44</v>
      </c>
    </row>
    <row r="46" spans="2:5" ht="26.25">
      <c r="B46" s="3" t="s">
        <v>257</v>
      </c>
      <c r="C46" s="4" t="s">
        <v>256</v>
      </c>
      <c r="D46" s="43">
        <f>SUM(D47)</f>
        <v>28200</v>
      </c>
      <c r="E46" s="43">
        <f>SUM(E47)</f>
        <v>28144.583</v>
      </c>
    </row>
    <row r="47" spans="2:5" ht="26.25">
      <c r="B47" s="53" t="s">
        <v>255</v>
      </c>
      <c r="C47" s="4" t="s">
        <v>256</v>
      </c>
      <c r="D47" s="54">
        <v>28200</v>
      </c>
      <c r="E47" s="43">
        <v>28144.583</v>
      </c>
    </row>
    <row r="48" spans="2:5" ht="39.75">
      <c r="B48" s="49" t="s">
        <v>238</v>
      </c>
      <c r="C48" s="50" t="s">
        <v>240</v>
      </c>
      <c r="D48" s="48">
        <f>D49</f>
        <v>575</v>
      </c>
      <c r="E48" s="48">
        <f>E49</f>
        <v>578.315</v>
      </c>
    </row>
    <row r="49" spans="2:5" ht="39.75">
      <c r="B49" s="49" t="s">
        <v>239</v>
      </c>
      <c r="C49" s="50" t="s">
        <v>241</v>
      </c>
      <c r="D49" s="48">
        <v>575</v>
      </c>
      <c r="E49" s="48">
        <v>578.315</v>
      </c>
    </row>
    <row r="50" spans="2:5" ht="15">
      <c r="B50" s="2" t="s">
        <v>31</v>
      </c>
      <c r="C50" s="2" t="s">
        <v>32</v>
      </c>
      <c r="D50" s="42">
        <f>SUM(D54+D53+D52+D51)</f>
        <v>3669.7</v>
      </c>
      <c r="E50" s="42">
        <f>SUM(E54+E53+E52+E51)</f>
        <v>3661.671</v>
      </c>
    </row>
    <row r="51" spans="2:5" ht="15">
      <c r="B51" s="3" t="s">
        <v>148</v>
      </c>
      <c r="C51" s="3" t="s">
        <v>169</v>
      </c>
      <c r="D51" s="43">
        <v>2600</v>
      </c>
      <c r="E51" s="43">
        <v>2590.171</v>
      </c>
    </row>
    <row r="52" spans="2:5" ht="15">
      <c r="B52" s="3" t="s">
        <v>165</v>
      </c>
      <c r="C52" s="3" t="s">
        <v>170</v>
      </c>
      <c r="D52" s="43">
        <v>42</v>
      </c>
      <c r="E52" s="43">
        <v>42.164</v>
      </c>
    </row>
    <row r="53" spans="2:5" ht="15">
      <c r="B53" s="3" t="s">
        <v>166</v>
      </c>
      <c r="C53" s="3" t="s">
        <v>171</v>
      </c>
      <c r="D53" s="43">
        <v>77.7</v>
      </c>
      <c r="E53" s="43">
        <v>77.69</v>
      </c>
    </row>
    <row r="54" spans="2:5" ht="15">
      <c r="B54" s="3" t="s">
        <v>167</v>
      </c>
      <c r="C54" s="3" t="s">
        <v>172</v>
      </c>
      <c r="D54" s="43">
        <v>950</v>
      </c>
      <c r="E54" s="43">
        <v>951.646</v>
      </c>
    </row>
    <row r="55" spans="2:5" ht="15">
      <c r="B55" s="2" t="s">
        <v>49</v>
      </c>
      <c r="C55" s="9" t="s">
        <v>54</v>
      </c>
      <c r="D55" s="42">
        <f>SUM(D56+D58)</f>
        <v>2737</v>
      </c>
      <c r="E55" s="42">
        <f>SUM(E56+E58)</f>
        <v>2771.703</v>
      </c>
    </row>
    <row r="56" spans="2:5" ht="15">
      <c r="B56" s="10" t="s">
        <v>150</v>
      </c>
      <c r="C56" s="10" t="s">
        <v>149</v>
      </c>
      <c r="D56" s="43">
        <f>SUM(D57)</f>
        <v>2600</v>
      </c>
      <c r="E56" s="43">
        <f>SUM(E57)</f>
        <v>2634.523</v>
      </c>
    </row>
    <row r="57" spans="2:5" ht="15">
      <c r="B57" s="10" t="s">
        <v>151</v>
      </c>
      <c r="C57" s="5" t="s">
        <v>152</v>
      </c>
      <c r="D57" s="43">
        <v>2600</v>
      </c>
      <c r="E57" s="43">
        <v>2634.523</v>
      </c>
    </row>
    <row r="58" spans="2:5" ht="15">
      <c r="B58" s="10" t="s">
        <v>173</v>
      </c>
      <c r="C58" s="10" t="s">
        <v>175</v>
      </c>
      <c r="D58" s="43">
        <f>SUM(D59)</f>
        <v>137</v>
      </c>
      <c r="E58" s="43">
        <f>SUM(E59)</f>
        <v>137.18</v>
      </c>
    </row>
    <row r="59" spans="2:5" ht="15">
      <c r="B59" s="10" t="s">
        <v>174</v>
      </c>
      <c r="C59" s="5" t="s">
        <v>176</v>
      </c>
      <c r="D59" s="43">
        <v>137</v>
      </c>
      <c r="E59" s="43">
        <v>137.18</v>
      </c>
    </row>
    <row r="60" spans="2:5" ht="15">
      <c r="B60" s="2" t="s">
        <v>47</v>
      </c>
      <c r="C60" s="2" t="s">
        <v>55</v>
      </c>
      <c r="D60" s="42">
        <f>SUM(D62+D61)</f>
        <v>26118.8</v>
      </c>
      <c r="E60" s="42">
        <f>SUM(E62+E61)</f>
        <v>6363.749</v>
      </c>
    </row>
    <row r="61" spans="2:5" ht="53.25">
      <c r="B61" s="3" t="s">
        <v>153</v>
      </c>
      <c r="C61" s="5" t="s">
        <v>154</v>
      </c>
      <c r="D61" s="43">
        <v>22018.8</v>
      </c>
      <c r="E61" s="43">
        <v>2279.946</v>
      </c>
    </row>
    <row r="62" spans="2:5" ht="30.75" customHeight="1">
      <c r="B62" s="3" t="s">
        <v>128</v>
      </c>
      <c r="C62" s="3" t="s">
        <v>178</v>
      </c>
      <c r="D62" s="43">
        <v>4100</v>
      </c>
      <c r="E62" s="43">
        <v>4083.803</v>
      </c>
    </row>
    <row r="63" spans="2:5" ht="15">
      <c r="B63" s="2" t="s">
        <v>33</v>
      </c>
      <c r="C63" s="2" t="s">
        <v>34</v>
      </c>
      <c r="D63" s="42">
        <f>D64+D67+D68+D69+D70+D71+D72+D73+D75+D76+D77+D78+D74</f>
        <v>3529</v>
      </c>
      <c r="E63" s="42">
        <f>E64+E67+E68+E69+E70+E71+E72+E73+E75+E76+E77+E78+E74</f>
        <v>3529.941</v>
      </c>
    </row>
    <row r="64" spans="2:5" ht="15">
      <c r="B64" s="3" t="s">
        <v>35</v>
      </c>
      <c r="C64" s="3" t="s">
        <v>36</v>
      </c>
      <c r="D64" s="43">
        <f>SUM(D65+D66)</f>
        <v>36</v>
      </c>
      <c r="E64" s="43">
        <f>SUM(E65+E66)</f>
        <v>36.399</v>
      </c>
    </row>
    <row r="65" spans="2:5" ht="38.25" customHeight="1">
      <c r="B65" s="3" t="s">
        <v>37</v>
      </c>
      <c r="C65" s="4" t="s">
        <v>38</v>
      </c>
      <c r="D65" s="43">
        <v>24</v>
      </c>
      <c r="E65" s="43">
        <v>23.975</v>
      </c>
    </row>
    <row r="66" spans="2:5" ht="25.5" customHeight="1">
      <c r="B66" s="3" t="s">
        <v>39</v>
      </c>
      <c r="C66" s="4" t="s">
        <v>40</v>
      </c>
      <c r="D66" s="43">
        <v>12</v>
      </c>
      <c r="E66" s="43">
        <v>12.424</v>
      </c>
    </row>
    <row r="67" spans="2:5" ht="28.5" customHeight="1">
      <c r="B67" s="3" t="s">
        <v>216</v>
      </c>
      <c r="C67" s="5" t="s">
        <v>217</v>
      </c>
      <c r="D67" s="43">
        <v>12</v>
      </c>
      <c r="E67" s="43">
        <v>15</v>
      </c>
    </row>
    <row r="68" spans="2:5" ht="28.5" customHeight="1">
      <c r="B68" s="3" t="s">
        <v>258</v>
      </c>
      <c r="C68" s="5" t="s">
        <v>259</v>
      </c>
      <c r="D68" s="43">
        <v>0</v>
      </c>
      <c r="E68" s="43">
        <v>95</v>
      </c>
    </row>
    <row r="69" spans="2:5" ht="39" customHeight="1">
      <c r="B69" s="3" t="s">
        <v>218</v>
      </c>
      <c r="C69" s="5" t="s">
        <v>219</v>
      </c>
      <c r="D69" s="43">
        <v>71</v>
      </c>
      <c r="E69" s="43">
        <v>71</v>
      </c>
    </row>
    <row r="70" spans="2:5" ht="24.75" customHeight="1">
      <c r="B70" s="3" t="s">
        <v>188</v>
      </c>
      <c r="C70" s="4" t="s">
        <v>189</v>
      </c>
      <c r="D70" s="43">
        <v>0</v>
      </c>
      <c r="E70" s="43">
        <v>0</v>
      </c>
    </row>
    <row r="71" spans="2:5" ht="19.5" customHeight="1">
      <c r="B71" s="3" t="s">
        <v>177</v>
      </c>
      <c r="C71" s="4" t="s">
        <v>179</v>
      </c>
      <c r="D71" s="43">
        <v>620</v>
      </c>
      <c r="E71" s="43">
        <v>592</v>
      </c>
    </row>
    <row r="72" spans="2:5" ht="30" customHeight="1">
      <c r="B72" s="3" t="s">
        <v>242</v>
      </c>
      <c r="C72" s="4" t="s">
        <v>243</v>
      </c>
      <c r="D72" s="43">
        <v>100</v>
      </c>
      <c r="E72" s="43">
        <v>100</v>
      </c>
    </row>
    <row r="73" spans="2:5" ht="30" customHeight="1">
      <c r="B73" s="3" t="s">
        <v>260</v>
      </c>
      <c r="C73" s="4" t="s">
        <v>261</v>
      </c>
      <c r="D73" s="43">
        <v>4</v>
      </c>
      <c r="E73" s="43">
        <v>4</v>
      </c>
    </row>
    <row r="74" spans="2:5" ht="30" customHeight="1">
      <c r="B74" s="3" t="s">
        <v>266</v>
      </c>
      <c r="C74" s="4" t="s">
        <v>267</v>
      </c>
      <c r="D74" s="43">
        <v>338</v>
      </c>
      <c r="E74" s="43">
        <v>328</v>
      </c>
    </row>
    <row r="75" spans="2:5" ht="39">
      <c r="B75" s="3" t="s">
        <v>262</v>
      </c>
      <c r="C75" s="4" t="s">
        <v>263</v>
      </c>
      <c r="D75" s="43">
        <v>1515</v>
      </c>
      <c r="E75" s="43">
        <v>1461.422</v>
      </c>
    </row>
    <row r="76" spans="2:5" ht="30" customHeight="1">
      <c r="B76" s="3" t="s">
        <v>264</v>
      </c>
      <c r="C76" s="4" t="s">
        <v>265</v>
      </c>
      <c r="D76" s="43">
        <v>2</v>
      </c>
      <c r="E76" s="43">
        <v>2</v>
      </c>
    </row>
    <row r="77" spans="2:5" ht="29.25" customHeight="1">
      <c r="B77" s="3" t="s">
        <v>206</v>
      </c>
      <c r="C77" s="4" t="s">
        <v>221</v>
      </c>
      <c r="D77" s="43">
        <v>140</v>
      </c>
      <c r="E77" s="43">
        <v>136.842</v>
      </c>
    </row>
    <row r="78" spans="2:5" ht="15">
      <c r="B78" s="3" t="s">
        <v>41</v>
      </c>
      <c r="C78" s="4" t="s">
        <v>42</v>
      </c>
      <c r="D78" s="43">
        <f>SUM(D79)</f>
        <v>691</v>
      </c>
      <c r="E78" s="43">
        <f>SUM(E79)</f>
        <v>688.278</v>
      </c>
    </row>
    <row r="79" spans="2:5" ht="25.5" customHeight="1">
      <c r="B79" s="3" t="s">
        <v>43</v>
      </c>
      <c r="C79" s="4" t="s">
        <v>44</v>
      </c>
      <c r="D79" s="43">
        <v>691</v>
      </c>
      <c r="E79" s="43">
        <v>688.278</v>
      </c>
    </row>
    <row r="80" spans="2:5" ht="14.25" customHeight="1">
      <c r="B80" s="2" t="s">
        <v>180</v>
      </c>
      <c r="C80" s="7" t="s">
        <v>182</v>
      </c>
      <c r="D80" s="42">
        <f>SUM(D82+D81)</f>
        <v>0</v>
      </c>
      <c r="E80" s="42">
        <f>SUM(E82+E81)</f>
        <v>-12.53</v>
      </c>
    </row>
    <row r="81" spans="2:5" ht="14.25" customHeight="1">
      <c r="B81" s="3" t="s">
        <v>181</v>
      </c>
      <c r="C81" s="4" t="s">
        <v>183</v>
      </c>
      <c r="D81" s="43">
        <v>0</v>
      </c>
      <c r="E81" s="43">
        <v>-12.53</v>
      </c>
    </row>
    <row r="82" spans="2:5" ht="16.5" customHeight="1">
      <c r="B82" s="3" t="s">
        <v>198</v>
      </c>
      <c r="C82" s="4" t="s">
        <v>199</v>
      </c>
      <c r="D82" s="43">
        <v>0</v>
      </c>
      <c r="E82" s="43">
        <v>0</v>
      </c>
    </row>
    <row r="83" spans="2:5" ht="15">
      <c r="B83" s="2" t="s">
        <v>45</v>
      </c>
      <c r="C83" s="7" t="s">
        <v>46</v>
      </c>
      <c r="D83" s="42">
        <f>SUM(D84+D148)</f>
        <v>712072.033</v>
      </c>
      <c r="E83" s="42">
        <f>SUM(E84+E148)</f>
        <v>686474.9890000001</v>
      </c>
    </row>
    <row r="84" spans="2:5" ht="15">
      <c r="B84" s="2" t="s">
        <v>56</v>
      </c>
      <c r="C84" s="7" t="s">
        <v>57</v>
      </c>
      <c r="D84" s="42">
        <f>SUM(D87+D98+D137+D85)</f>
        <v>709540.848</v>
      </c>
      <c r="E84" s="42">
        <f>SUM(E87+E137+E85+E98)</f>
        <v>684141.785</v>
      </c>
    </row>
    <row r="85" spans="2:5" ht="15">
      <c r="B85" s="2" t="s">
        <v>59</v>
      </c>
      <c r="C85" s="20" t="s">
        <v>58</v>
      </c>
      <c r="D85" s="42">
        <f>SUM(D86)</f>
        <v>198135</v>
      </c>
      <c r="E85" s="42">
        <f>SUM(E86)</f>
        <v>198135</v>
      </c>
    </row>
    <row r="86" spans="2:5" ht="15">
      <c r="B86" s="3" t="s">
        <v>61</v>
      </c>
      <c r="C86" s="8" t="s">
        <v>60</v>
      </c>
      <c r="D86" s="43">
        <v>198135</v>
      </c>
      <c r="E86" s="43">
        <v>198135</v>
      </c>
    </row>
    <row r="87" spans="2:5" ht="27.75">
      <c r="B87" s="13" t="s">
        <v>62</v>
      </c>
      <c r="C87" s="21" t="s">
        <v>63</v>
      </c>
      <c r="D87" s="42">
        <f>D88+D92+D94+D96+D90</f>
        <v>47785.009999999995</v>
      </c>
      <c r="E87" s="42">
        <f>E88+E92+E94+E96+E90</f>
        <v>43676.296</v>
      </c>
    </row>
    <row r="88" spans="2:5" ht="15">
      <c r="B88" s="13" t="s">
        <v>191</v>
      </c>
      <c r="C88" s="21" t="s">
        <v>192</v>
      </c>
      <c r="D88" s="42">
        <f>SUM(D89)</f>
        <v>209.193</v>
      </c>
      <c r="E88" s="42">
        <f>SUM(E89)</f>
        <v>194.632</v>
      </c>
    </row>
    <row r="89" spans="2:5" ht="15">
      <c r="B89" s="11" t="s">
        <v>190</v>
      </c>
      <c r="C89" s="34" t="s">
        <v>193</v>
      </c>
      <c r="D89" s="43">
        <v>209.193</v>
      </c>
      <c r="E89" s="43">
        <v>194.632</v>
      </c>
    </row>
    <row r="90" spans="2:5" ht="27.75">
      <c r="B90" s="13" t="s">
        <v>268</v>
      </c>
      <c r="C90" s="21" t="s">
        <v>270</v>
      </c>
      <c r="D90" s="42">
        <f>SUM(D91)</f>
        <v>9333.333</v>
      </c>
      <c r="E90" s="42">
        <f>SUM(E91)</f>
        <v>9333.333</v>
      </c>
    </row>
    <row r="91" spans="2:5" ht="27.75">
      <c r="B91" s="11" t="s">
        <v>269</v>
      </c>
      <c r="C91" s="34" t="s">
        <v>271</v>
      </c>
      <c r="D91" s="43">
        <v>9333.333</v>
      </c>
      <c r="E91" s="43">
        <v>9333.333</v>
      </c>
    </row>
    <row r="92" spans="2:5" ht="15">
      <c r="B92" s="13" t="s">
        <v>194</v>
      </c>
      <c r="C92" s="21" t="s">
        <v>196</v>
      </c>
      <c r="D92" s="42">
        <f>SUM(D93)</f>
        <v>168.784</v>
      </c>
      <c r="E92" s="42">
        <f>SUM(E93)</f>
        <v>156.871</v>
      </c>
    </row>
    <row r="93" spans="2:5" ht="15">
      <c r="B93" s="11" t="s">
        <v>195</v>
      </c>
      <c r="C93" s="34" t="s">
        <v>197</v>
      </c>
      <c r="D93" s="43">
        <v>168.784</v>
      </c>
      <c r="E93" s="43">
        <v>156.871</v>
      </c>
    </row>
    <row r="94" spans="2:5" ht="27.75">
      <c r="B94" s="13" t="s">
        <v>200</v>
      </c>
      <c r="C94" s="21" t="s">
        <v>203</v>
      </c>
      <c r="D94" s="42">
        <f>SUM(D95)</f>
        <v>28145</v>
      </c>
      <c r="E94" s="42">
        <f>SUM(E95)</f>
        <v>25145</v>
      </c>
    </row>
    <row r="95" spans="2:5" ht="27">
      <c r="B95" s="11" t="s">
        <v>201</v>
      </c>
      <c r="C95" s="35" t="s">
        <v>202</v>
      </c>
      <c r="D95" s="43">
        <v>28145</v>
      </c>
      <c r="E95" s="43">
        <v>25145</v>
      </c>
    </row>
    <row r="96" spans="2:5" ht="15">
      <c r="B96" s="15" t="s">
        <v>64</v>
      </c>
      <c r="C96" s="20" t="s">
        <v>65</v>
      </c>
      <c r="D96" s="42">
        <f>SUM(D97)</f>
        <v>9928.7</v>
      </c>
      <c r="E96" s="42">
        <f>SUM(E97)</f>
        <v>8846.46</v>
      </c>
    </row>
    <row r="97" spans="2:5" ht="15">
      <c r="B97" s="10" t="s">
        <v>66</v>
      </c>
      <c r="C97" s="10" t="s">
        <v>67</v>
      </c>
      <c r="D97" s="43">
        <v>9928.7</v>
      </c>
      <c r="E97" s="43">
        <v>8846.46</v>
      </c>
    </row>
    <row r="98" spans="2:5" ht="15">
      <c r="B98" s="13" t="s">
        <v>68</v>
      </c>
      <c r="C98" s="17" t="s">
        <v>69</v>
      </c>
      <c r="D98" s="42">
        <f>SUM(D99+D101+D103+D107+D109+D113+D115+D119+D121+D123+D117+D105+D125+D111+D133+D131+D129+D127+D135)</f>
        <v>453631.47599999997</v>
      </c>
      <c r="E98" s="42">
        <f>SUM(E99+E101+E103+E107+E109+E113+E115+E119+E121+E123+E117+E105+E125+E111+E133+E131+E129+E127+E135)</f>
        <v>432341.12700000004</v>
      </c>
    </row>
    <row r="99" spans="2:5" ht="15">
      <c r="B99" s="15" t="s">
        <v>118</v>
      </c>
      <c r="C99" s="9" t="s">
        <v>119</v>
      </c>
      <c r="D99" s="42">
        <f>SUM(D100)</f>
        <v>13000</v>
      </c>
      <c r="E99" s="42">
        <f>SUM(E100)</f>
        <v>12560.115</v>
      </c>
    </row>
    <row r="100" spans="2:5" ht="27">
      <c r="B100" s="11" t="s">
        <v>70</v>
      </c>
      <c r="C100" s="5" t="s">
        <v>71</v>
      </c>
      <c r="D100" s="43">
        <v>13000</v>
      </c>
      <c r="E100" s="43">
        <v>12560.115</v>
      </c>
    </row>
    <row r="101" spans="2:5" ht="27">
      <c r="B101" s="13" t="s">
        <v>134</v>
      </c>
      <c r="C101" s="14" t="s">
        <v>72</v>
      </c>
      <c r="D101" s="42">
        <f>SUM(D102)</f>
        <v>2106.8</v>
      </c>
      <c r="E101" s="42">
        <f>SUM(E102)</f>
        <v>2060.133</v>
      </c>
    </row>
    <row r="102" spans="2:5" ht="27">
      <c r="B102" s="11" t="s">
        <v>73</v>
      </c>
      <c r="C102" s="5" t="s">
        <v>74</v>
      </c>
      <c r="D102" s="43">
        <v>2106.8</v>
      </c>
      <c r="E102" s="43">
        <v>2060.133</v>
      </c>
    </row>
    <row r="103" spans="2:5" ht="27">
      <c r="B103" s="13" t="s">
        <v>75</v>
      </c>
      <c r="C103" s="14" t="s">
        <v>76</v>
      </c>
      <c r="D103" s="42">
        <f>SUM(D104)</f>
        <v>0</v>
      </c>
      <c r="E103" s="42">
        <f>SUM(E104)</f>
        <v>0</v>
      </c>
    </row>
    <row r="104" spans="2:5" ht="27">
      <c r="B104" s="11" t="s">
        <v>77</v>
      </c>
      <c r="C104" s="5" t="s">
        <v>78</v>
      </c>
      <c r="D104" s="43">
        <v>0</v>
      </c>
      <c r="E104" s="43">
        <v>0</v>
      </c>
    </row>
    <row r="105" spans="2:5" ht="27">
      <c r="B105" s="13" t="s">
        <v>135</v>
      </c>
      <c r="C105" s="14" t="s">
        <v>136</v>
      </c>
      <c r="D105" s="42">
        <f>SUM(D106)</f>
        <v>2.276</v>
      </c>
      <c r="E105" s="42">
        <f>SUM(E106)</f>
        <v>2.276</v>
      </c>
    </row>
    <row r="106" spans="2:5" ht="27">
      <c r="B106" s="11" t="s">
        <v>137</v>
      </c>
      <c r="C106" s="5" t="s">
        <v>127</v>
      </c>
      <c r="D106" s="43">
        <v>2.276</v>
      </c>
      <c r="E106" s="43">
        <v>2.276</v>
      </c>
    </row>
    <row r="107" spans="2:5" ht="27">
      <c r="B107" s="13" t="s">
        <v>79</v>
      </c>
      <c r="C107" s="14" t="s">
        <v>80</v>
      </c>
      <c r="D107" s="42">
        <f>SUM(D108)</f>
        <v>2234</v>
      </c>
      <c r="E107" s="42">
        <f>SUM(E108)</f>
        <v>2233.369</v>
      </c>
    </row>
    <row r="108" spans="2:5" ht="27" customHeight="1">
      <c r="B108" s="11" t="s">
        <v>81</v>
      </c>
      <c r="C108" s="5" t="s">
        <v>82</v>
      </c>
      <c r="D108" s="43">
        <v>2234</v>
      </c>
      <c r="E108" s="43">
        <v>2233.369</v>
      </c>
    </row>
    <row r="109" spans="2:5" ht="26.25" customHeight="1">
      <c r="B109" s="13" t="s">
        <v>83</v>
      </c>
      <c r="C109" s="14" t="s">
        <v>86</v>
      </c>
      <c r="D109" s="42">
        <f>SUM(D110)</f>
        <v>1687.3</v>
      </c>
      <c r="E109" s="42">
        <f>SUM(E110)</f>
        <v>1687.3</v>
      </c>
    </row>
    <row r="110" spans="2:5" ht="24" customHeight="1">
      <c r="B110" s="11" t="s">
        <v>84</v>
      </c>
      <c r="C110" s="8" t="s">
        <v>85</v>
      </c>
      <c r="D110" s="43">
        <v>1687.3</v>
      </c>
      <c r="E110" s="43">
        <v>1687.3</v>
      </c>
    </row>
    <row r="111" spans="2:5" ht="24.75" customHeight="1">
      <c r="B111" s="13" t="s">
        <v>87</v>
      </c>
      <c r="C111" s="9" t="s">
        <v>138</v>
      </c>
      <c r="D111" s="42">
        <f>SUM(D112)</f>
        <v>591</v>
      </c>
      <c r="E111" s="42">
        <f>SUM(E112)</f>
        <v>591</v>
      </c>
    </row>
    <row r="112" spans="2:5" ht="27" customHeight="1">
      <c r="B112" s="11" t="s">
        <v>88</v>
      </c>
      <c r="C112" s="8" t="s">
        <v>139</v>
      </c>
      <c r="D112" s="43">
        <v>591</v>
      </c>
      <c r="E112" s="43">
        <v>591</v>
      </c>
    </row>
    <row r="113" spans="2:5" ht="25.5" customHeight="1">
      <c r="B113" s="13" t="s">
        <v>89</v>
      </c>
      <c r="C113" s="9" t="s">
        <v>90</v>
      </c>
      <c r="D113" s="42">
        <f>SUM(D114)</f>
        <v>0</v>
      </c>
      <c r="E113" s="42">
        <f>SUM(E114)</f>
        <v>0</v>
      </c>
    </row>
    <row r="114" spans="2:5" ht="15.75" customHeight="1">
      <c r="B114" s="12" t="s">
        <v>91</v>
      </c>
      <c r="C114" s="5" t="s">
        <v>92</v>
      </c>
      <c r="D114" s="43">
        <v>0</v>
      </c>
      <c r="E114" s="43">
        <v>0</v>
      </c>
    </row>
    <row r="115" spans="2:5" ht="30" customHeight="1">
      <c r="B115" s="15" t="s">
        <v>93</v>
      </c>
      <c r="C115" s="14" t="s">
        <v>94</v>
      </c>
      <c r="D115" s="42">
        <f>SUM(D116)</f>
        <v>5057</v>
      </c>
      <c r="E115" s="42">
        <f>SUM(E116)</f>
        <v>5046.904</v>
      </c>
    </row>
    <row r="116" spans="2:5" ht="27" customHeight="1">
      <c r="B116" s="12" t="s">
        <v>95</v>
      </c>
      <c r="C116" s="5" t="s">
        <v>96</v>
      </c>
      <c r="D116" s="43">
        <v>5057</v>
      </c>
      <c r="E116" s="43">
        <v>5046.904</v>
      </c>
    </row>
    <row r="117" spans="2:5" ht="27">
      <c r="B117" s="16" t="s">
        <v>122</v>
      </c>
      <c r="C117" s="14" t="s">
        <v>125</v>
      </c>
      <c r="D117" s="42">
        <f>SUM(D118)</f>
        <v>368287</v>
      </c>
      <c r="E117" s="42">
        <f>SUM(E118)</f>
        <v>349282.94</v>
      </c>
    </row>
    <row r="118" spans="2:5" ht="27">
      <c r="B118" s="10" t="s">
        <v>123</v>
      </c>
      <c r="C118" s="5" t="s">
        <v>124</v>
      </c>
      <c r="D118" s="43">
        <v>368287</v>
      </c>
      <c r="E118" s="43">
        <v>349282.94</v>
      </c>
    </row>
    <row r="119" spans="2:5" ht="39.75">
      <c r="B119" s="13" t="s">
        <v>97</v>
      </c>
      <c r="C119" s="14" t="s">
        <v>98</v>
      </c>
      <c r="D119" s="42">
        <f>SUM(D120)</f>
        <v>5427</v>
      </c>
      <c r="E119" s="42">
        <f>SUM(E120)</f>
        <v>5193.477</v>
      </c>
    </row>
    <row r="120" spans="2:5" ht="39.75">
      <c r="B120" s="10" t="s">
        <v>99</v>
      </c>
      <c r="C120" s="5" t="s">
        <v>100</v>
      </c>
      <c r="D120" s="43">
        <v>5427</v>
      </c>
      <c r="E120" s="43">
        <v>5193.477</v>
      </c>
    </row>
    <row r="121" spans="2:5" ht="27">
      <c r="B121" s="13" t="s">
        <v>101</v>
      </c>
      <c r="C121" s="14" t="s">
        <v>102</v>
      </c>
      <c r="D121" s="42">
        <f>SUM(D122)</f>
        <v>15788</v>
      </c>
      <c r="E121" s="42">
        <f>SUM(E122)</f>
        <v>15787.4</v>
      </c>
    </row>
    <row r="122" spans="2:5" ht="27">
      <c r="B122" s="11" t="s">
        <v>103</v>
      </c>
      <c r="C122" s="5" t="s">
        <v>104</v>
      </c>
      <c r="D122" s="43">
        <v>15788</v>
      </c>
      <c r="E122" s="43">
        <v>15787.4</v>
      </c>
    </row>
    <row r="123" spans="2:5" ht="39.75">
      <c r="B123" s="13" t="s">
        <v>105</v>
      </c>
      <c r="C123" s="18" t="s">
        <v>106</v>
      </c>
      <c r="D123" s="42">
        <f>SUM(D124)</f>
        <v>5531</v>
      </c>
      <c r="E123" s="42">
        <f>SUM(E124)</f>
        <v>5289</v>
      </c>
    </row>
    <row r="124" spans="2:5" ht="39.75">
      <c r="B124" s="12" t="s">
        <v>107</v>
      </c>
      <c r="C124" s="5" t="s">
        <v>108</v>
      </c>
      <c r="D124" s="43">
        <v>5531</v>
      </c>
      <c r="E124" s="43">
        <v>5289</v>
      </c>
    </row>
    <row r="125" spans="2:5" ht="39.75">
      <c r="B125" s="16" t="s">
        <v>132</v>
      </c>
      <c r="C125" s="14" t="s">
        <v>140</v>
      </c>
      <c r="D125" s="42">
        <f>SUM(D126)</f>
        <v>465</v>
      </c>
      <c r="E125" s="42">
        <f>SUM(E126)</f>
        <v>451.775</v>
      </c>
    </row>
    <row r="126" spans="2:5" ht="39.75">
      <c r="B126" s="12" t="s">
        <v>133</v>
      </c>
      <c r="C126" s="5" t="s">
        <v>141</v>
      </c>
      <c r="D126" s="43">
        <v>465</v>
      </c>
      <c r="E126" s="43">
        <v>451.775</v>
      </c>
    </row>
    <row r="127" spans="2:5" ht="39.75">
      <c r="B127" s="39" t="s">
        <v>272</v>
      </c>
      <c r="C127" s="14" t="s">
        <v>274</v>
      </c>
      <c r="D127" s="42">
        <f>SUM(D128)</f>
        <v>1136.1</v>
      </c>
      <c r="E127" s="42">
        <f>SUM(E128)</f>
        <v>1136.016</v>
      </c>
    </row>
    <row r="128" spans="2:5" ht="39.75">
      <c r="B128" s="40" t="s">
        <v>273</v>
      </c>
      <c r="C128" s="5" t="s">
        <v>275</v>
      </c>
      <c r="D128" s="46">
        <v>1136.1</v>
      </c>
      <c r="E128" s="43">
        <v>1136.016</v>
      </c>
    </row>
    <row r="129" spans="2:5" ht="41.25">
      <c r="B129" s="39" t="s">
        <v>212</v>
      </c>
      <c r="C129" s="37" t="s">
        <v>215</v>
      </c>
      <c r="D129" s="45">
        <f>SUM(D130)</f>
        <v>6556</v>
      </c>
      <c r="E129" s="42">
        <f>SUM(E130)</f>
        <v>6546.958</v>
      </c>
    </row>
    <row r="130" spans="2:5" ht="39">
      <c r="B130" s="40" t="s">
        <v>213</v>
      </c>
      <c r="C130" s="38" t="s">
        <v>214</v>
      </c>
      <c r="D130" s="46">
        <v>6556</v>
      </c>
      <c r="E130" s="43">
        <v>6546.958</v>
      </c>
    </row>
    <row r="131" spans="2:5" ht="39.75">
      <c r="B131" s="16" t="s">
        <v>207</v>
      </c>
      <c r="C131" s="41" t="s">
        <v>210</v>
      </c>
      <c r="D131" s="42">
        <f>SUM(D132)</f>
        <v>6053</v>
      </c>
      <c r="E131" s="42">
        <f>SUM(E132)</f>
        <v>4778.129</v>
      </c>
    </row>
    <row r="132" spans="2:5" ht="24" customHeight="1">
      <c r="B132" s="12" t="s">
        <v>208</v>
      </c>
      <c r="C132" s="36" t="s">
        <v>209</v>
      </c>
      <c r="D132" s="43">
        <v>6053</v>
      </c>
      <c r="E132" s="43">
        <v>4778.129</v>
      </c>
    </row>
    <row r="133" spans="2:5" ht="53.25">
      <c r="B133" s="16" t="s">
        <v>244</v>
      </c>
      <c r="C133" s="51" t="s">
        <v>246</v>
      </c>
      <c r="D133" s="42">
        <f>D134</f>
        <v>19580</v>
      </c>
      <c r="E133" s="42">
        <f>E134</f>
        <v>19580</v>
      </c>
    </row>
    <row r="134" spans="2:5" ht="53.25">
      <c r="B134" s="12" t="s">
        <v>245</v>
      </c>
      <c r="C134" s="52" t="s">
        <v>247</v>
      </c>
      <c r="D134" s="43">
        <v>19580</v>
      </c>
      <c r="E134" s="43">
        <v>19580</v>
      </c>
    </row>
    <row r="135" spans="2:5" ht="27">
      <c r="B135" s="16" t="s">
        <v>276</v>
      </c>
      <c r="C135" s="56" t="s">
        <v>278</v>
      </c>
      <c r="D135" s="42">
        <f>D136</f>
        <v>130</v>
      </c>
      <c r="E135" s="42">
        <f>E136</f>
        <v>114.335</v>
      </c>
    </row>
    <row r="136" spans="2:5" ht="27">
      <c r="B136" s="12" t="s">
        <v>277</v>
      </c>
      <c r="C136" s="52" t="s">
        <v>279</v>
      </c>
      <c r="D136" s="43">
        <v>130</v>
      </c>
      <c r="E136" s="43">
        <v>114.335</v>
      </c>
    </row>
    <row r="137" spans="2:5" ht="15">
      <c r="B137" s="15" t="s">
        <v>109</v>
      </c>
      <c r="C137" s="17" t="s">
        <v>110</v>
      </c>
      <c r="D137" s="42">
        <f>D138+D140+D142+D144+D146</f>
        <v>9989.362000000001</v>
      </c>
      <c r="E137" s="42">
        <f>E138+E140+E142+E144+E146</f>
        <v>9989.362000000001</v>
      </c>
    </row>
    <row r="138" spans="2:5" ht="27">
      <c r="B138" s="13" t="s">
        <v>111</v>
      </c>
      <c r="C138" s="14" t="s">
        <v>112</v>
      </c>
      <c r="D138" s="42">
        <f>SUM(D139)</f>
        <v>8555.642</v>
      </c>
      <c r="E138" s="42">
        <f>SUM(E139)</f>
        <v>8555.642</v>
      </c>
    </row>
    <row r="139" spans="2:5" ht="27">
      <c r="B139" s="11" t="s">
        <v>113</v>
      </c>
      <c r="C139" s="5" t="s">
        <v>114</v>
      </c>
      <c r="D139" s="43">
        <v>8555.642</v>
      </c>
      <c r="E139" s="43">
        <v>8555.642</v>
      </c>
    </row>
    <row r="140" spans="2:5" ht="27">
      <c r="B140" s="15" t="s">
        <v>142</v>
      </c>
      <c r="C140" s="14" t="s">
        <v>143</v>
      </c>
      <c r="D140" s="42">
        <f>SUM(D141)</f>
        <v>13</v>
      </c>
      <c r="E140" s="42">
        <f>SUM(E141)</f>
        <v>13</v>
      </c>
    </row>
    <row r="141" spans="2:5" ht="27">
      <c r="B141" s="11" t="s">
        <v>144</v>
      </c>
      <c r="C141" s="5" t="s">
        <v>145</v>
      </c>
      <c r="D141" s="43">
        <v>13</v>
      </c>
      <c r="E141" s="43">
        <v>13</v>
      </c>
    </row>
    <row r="142" spans="2:5" ht="27">
      <c r="B142" s="13" t="s">
        <v>280</v>
      </c>
      <c r="C142" s="14" t="s">
        <v>281</v>
      </c>
      <c r="D142" s="42">
        <f>SUM(D143)</f>
        <v>191.52</v>
      </c>
      <c r="E142" s="42">
        <f>SUM(E143)</f>
        <v>191.52</v>
      </c>
    </row>
    <row r="143" spans="2:5" ht="27">
      <c r="B143" s="11" t="s">
        <v>283</v>
      </c>
      <c r="C143" s="5" t="s">
        <v>282</v>
      </c>
      <c r="D143" s="43">
        <v>191.52</v>
      </c>
      <c r="E143" s="43">
        <v>191.52</v>
      </c>
    </row>
    <row r="144" spans="2:5" ht="39.75">
      <c r="B144" s="13" t="s">
        <v>284</v>
      </c>
      <c r="C144" s="14" t="s">
        <v>285</v>
      </c>
      <c r="D144" s="42">
        <f>SUM(D145)</f>
        <v>839.2</v>
      </c>
      <c r="E144" s="42">
        <f>SUM(E145)</f>
        <v>839.2</v>
      </c>
    </row>
    <row r="145" spans="2:5" ht="39.75">
      <c r="B145" s="11" t="s">
        <v>287</v>
      </c>
      <c r="C145" s="5" t="s">
        <v>286</v>
      </c>
      <c r="D145" s="43">
        <v>839.2</v>
      </c>
      <c r="E145" s="43">
        <v>839.2</v>
      </c>
    </row>
    <row r="146" spans="2:5" ht="15">
      <c r="B146" s="15" t="s">
        <v>288</v>
      </c>
      <c r="C146" s="9" t="s">
        <v>289</v>
      </c>
      <c r="D146" s="42">
        <f>SUM(D147)</f>
        <v>390</v>
      </c>
      <c r="E146" s="42">
        <f>SUM(E147)</f>
        <v>390</v>
      </c>
    </row>
    <row r="147" spans="2:5" ht="15">
      <c r="B147" s="10" t="s">
        <v>290</v>
      </c>
      <c r="C147" s="8" t="s">
        <v>291</v>
      </c>
      <c r="D147" s="43">
        <v>390</v>
      </c>
      <c r="E147" s="43">
        <v>390</v>
      </c>
    </row>
    <row r="148" spans="2:5" ht="15">
      <c r="B148" s="15" t="s">
        <v>115</v>
      </c>
      <c r="C148" s="17" t="s">
        <v>116</v>
      </c>
      <c r="D148" s="42">
        <f>SUM(D149)</f>
        <v>2531.185</v>
      </c>
      <c r="E148" s="42">
        <f>SUM(E149)</f>
        <v>2333.204</v>
      </c>
    </row>
    <row r="149" spans="2:5" ht="27">
      <c r="B149" s="12" t="s">
        <v>211</v>
      </c>
      <c r="C149" s="5" t="s">
        <v>117</v>
      </c>
      <c r="D149" s="43">
        <v>2531.185</v>
      </c>
      <c r="E149" s="43">
        <v>2333.204</v>
      </c>
    </row>
    <row r="150" spans="2:5" ht="27.75">
      <c r="B150" s="16" t="s">
        <v>184</v>
      </c>
      <c r="C150" s="21" t="s">
        <v>187</v>
      </c>
      <c r="D150" s="42">
        <f>SUM(D151)</f>
        <v>0</v>
      </c>
      <c r="E150" s="42">
        <f>SUM(E151)</f>
        <v>-20.3</v>
      </c>
    </row>
    <row r="151" spans="2:5" ht="28.5" customHeight="1">
      <c r="B151" s="12" t="s">
        <v>185</v>
      </c>
      <c r="C151" s="5" t="s">
        <v>186</v>
      </c>
      <c r="D151" s="43">
        <v>0</v>
      </c>
      <c r="E151" s="43">
        <v>-20.3</v>
      </c>
    </row>
    <row r="152" spans="2:5" ht="30.75">
      <c r="B152" s="22" t="s">
        <v>120</v>
      </c>
      <c r="C152" s="22"/>
      <c r="D152" s="42">
        <f>SUM(D9+D84+D148+D150)</f>
        <v>984164.033</v>
      </c>
      <c r="E152" s="42">
        <f>SUM(E9+E84+E148+E150)</f>
        <v>938568.292</v>
      </c>
    </row>
    <row r="155" spans="3:5" ht="15">
      <c r="C155" s="58"/>
      <c r="D155" s="58"/>
      <c r="E155" s="58"/>
    </row>
    <row r="158" ht="12.75">
      <c r="B158" s="27"/>
    </row>
    <row r="159" ht="12.75">
      <c r="B159" s="27"/>
    </row>
  </sheetData>
  <sheetProtection/>
  <mergeCells count="7">
    <mergeCell ref="C2:E2"/>
    <mergeCell ref="C155:E155"/>
    <mergeCell ref="E7:E8"/>
    <mergeCell ref="B7:B8"/>
    <mergeCell ref="C7:C8"/>
    <mergeCell ref="D7:D8"/>
    <mergeCell ref="B4:E4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Ирина</cp:lastModifiedBy>
  <cp:lastPrinted>2014-02-28T07:57:46Z</cp:lastPrinted>
  <dcterms:created xsi:type="dcterms:W3CDTF">2006-11-03T02:36:03Z</dcterms:created>
  <dcterms:modified xsi:type="dcterms:W3CDTF">2016-03-15T02:34:25Z</dcterms:modified>
  <cp:category/>
  <cp:version/>
  <cp:contentType/>
  <cp:contentStatus/>
</cp:coreProperties>
</file>