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2276" windowHeight="8652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<sst xmlns="http://schemas.openxmlformats.org/spreadsheetml/2006/main" count="282" uniqueCount="279">
  <si>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</si>
  <si>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</si>
  <si>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</si>
  <si>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</si>
  <si>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</si>
  <si>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</si>
  <si>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1 01 02020 01 0000 110 </t>
  </si>
  <si>
    <t xml:space="preserve">1 01 02040 01 0000 110 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</si>
  <si>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</si>
  <si>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</si>
  <si>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</si>
  <si>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</si>
  <si>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</si>
  <si>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</si>
  <si>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</si>
  <si>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</si>
  <si>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</si>
  <si>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</si>
  <si>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</si>
  <si>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</si>
  <si>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</si>
  <si>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</si>
  <si>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</si>
  <si>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</si>
  <si>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</si>
  <si>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</si>
  <si>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</si>
  <si>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</si>
  <si>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</si>
  <si>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</si>
  <si>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</si>
  <si>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</si>
  <si>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</si>
  <si>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</si>
  <si>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</si>
  <si>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</si>
  <si>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</si>
  <si>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</si>
  <si>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</si>
  <si>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</si>
  <si>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</si>
  <si>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</si>
  <si>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</si>
  <si>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</si>
  <si>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</si>
  <si>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</si>
  <si>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</si>
  <si>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</si>
  <si>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</si>
  <si>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</si>
  <si>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</si>
  <si>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</si>
  <si>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</si>
  <si>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</si>
  <si>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</si>
  <si>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</si>
  <si>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</si>
  <si>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</si>
  <si>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</si>
  <si>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</si>
  <si>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</si>
  <si>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</si>
  <si>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</si>
  <si>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</si>
  <si>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</si>
  <si>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</si>
  <si>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</si>
  <si>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</si>
  <si>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</si>
  <si>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</si>
  <si>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</si>
  <si>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</si>
  <si>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</si>
  <si>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2 07 00000 00 0000 180</t>
  </si>
  <si>
    <t>Прочие  безвозмездные  поступления</t>
  </si>
  <si>
    <t>Прочие безвозмездные поступления в бюджеты городских округов (средства безвозмездных  поступлений  и  иной  приносящей  доход  деятельности)</t>
  </si>
  <si>
    <t>Субвенции  бюджетам  на  оплату  жилищно-коммунальных услуг отдельным категориям граждан</t>
  </si>
  <si>
    <t>ИТОГО  ДОХОДОВ: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</si>
  <si>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</si>
  <si>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</si>
  <si>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</si>
  <si>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</si>
  <si>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</si>
  <si>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</si>
  <si>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</si>
  <si>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</si>
  <si>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</si>
  <si>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</si>
  <si>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</si>
  <si>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</si>
  <si>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Субвенции  бюджетам  городских  округов  на  выплату  единовременного  пособия  беременной  жене  военнослужащего, проходящего  военную  службу  по  призыву, а  также  ежемесячного  пособия  на  ребенка  военнослужащего, проходящего  военную  службу  по  призыву</t>
  </si>
  <si>
    <t>НАЛОГОВЫЕ  И  НЕНАЛОГОВЫЕ  ДОХОДЫ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</si>
  <si>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</si>
  <si>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</si>
  <si>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</si>
  <si>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</si>
  <si>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</si>
  <si>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</si>
  <si>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</si>
  <si>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</si>
  <si>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</si>
  <si>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</si>
  <si>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</si>
  <si>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</si>
  <si>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</si>
  <si>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</si>
  <si>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</si>
  <si>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1 12 01020 01 0000 120</t>
  </si>
  <si>
    <t>1 12 01030 01 0000 120</t>
  </si>
  <si>
    <t>1 12 01040 01 0000 120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</si>
  <si>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</si>
  <si>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</si>
  <si>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</si>
  <si>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</si>
  <si>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</si>
  <si>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1 13 02990 00 0000 130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</si>
  <si>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</si>
  <si>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</si>
  <si>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1 16 25060 01 0000 140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</si>
  <si>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</si>
  <si>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</si>
  <si>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1 17 00000 00 0000 180</t>
  </si>
  <si>
    <t>1 17 01040 04 0000 180</t>
  </si>
  <si>
    <t>Невыясненные поступления</t>
  </si>
  <si>
    <t>Невыясненные поступления, зачисляемые в бюджеты городских округов</t>
  </si>
  <si>
    <t>2 19 00000 00 0000 151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</si>
  <si>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</si>
  <si>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</si>
  <si>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</si>
  <si>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1 16 25050 04 0000 140</t>
  </si>
  <si>
    <t>Денежные взыскания (штрафы) за нарушение законодательства  в  области  охраны  окружающей  среды</t>
  </si>
  <si>
    <t>1 17 05040 04 0000 180</t>
  </si>
  <si>
    <t>Прочие  неналоговые  доходы  бюджетов  городских  округов</t>
  </si>
  <si>
    <t>1 05 04010 02 0000 110</t>
  </si>
  <si>
    <t>1 16 51020 02 0000 140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</si>
  <si>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</si>
  <si>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</si>
  <si>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2 07 04050 04 0000 180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</si>
  <si>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</si>
  <si>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</si>
  <si>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</si>
  <si>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</si>
  <si>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(штрафы),  установленные  законами субъектов  РФ за  несоблюдение  муниципальных  правовых  актов,  зачисляемые  в  бюджеты  городских  округов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</si>
  <si>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</si>
  <si>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</si>
  <si>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</si>
  <si>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</si>
  <si>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</si>
  <si>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</si>
  <si>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</si>
  <si>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</si>
  <si>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</si>
  <si>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</si>
  <si>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1 06 04000 02 0000 110</t>
  </si>
  <si>
    <t>Транспортный  налог</t>
  </si>
  <si>
    <t>1 06 04011 02 0000 110</t>
  </si>
  <si>
    <t>Транспортный  налог  с  организаций</t>
  </si>
  <si>
    <t>1 06 04012 02 0000 110</t>
  </si>
  <si>
    <t>Транспортный  налог  с  физических  лиц</t>
  </si>
  <si>
    <t>1 11 09040 00 0000 120</t>
  </si>
  <si>
    <t>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</si>
  <si>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</si>
  <si>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</si>
  <si>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</si>
  <si>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</si>
  <si>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</si>
  <si>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</si>
  <si>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1 06 06032 04 0000 110</t>
  </si>
  <si>
    <t>Земельный  налог  с  организаций, обладающих  земельным  участком, расположенным  в  границах  городских  округов</t>
  </si>
  <si>
    <t>1 06 06042 04 0000 110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</si>
  <si>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</si>
  <si>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</si>
  <si>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</si>
  <si>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1 11 05070 00 0000 120</t>
  </si>
  <si>
    <t>1 16 08010 01 0000 140</t>
  </si>
  <si>
    <t>Денежные  взыскания (штрафы)  за административные  правонарушения  в  области  государственного  регулирования  производства  и  оборота  этилового  спирта, алкогольной, спиротосодержащей  продукции</t>
  </si>
  <si>
    <t>1 16 30013 01 0000 140</t>
  </si>
  <si>
    <t>Денежные взыскания (штрафы) за нарушение правил  перевозки  крупногабаритных  и  тяжеловесных  грузов  по  автомобильным  дорогам  общего  пользования  местного  значения  городских  округов</t>
  </si>
  <si>
    <t>1 16 37030 04 0000 140</t>
  </si>
  <si>
    <t>поступления  сумму  в озмещение  вреда, причиняемого  автомобильным  дорогам  местного  значения  транспортными  средствами, осуществляющими  перевозки тяжеловесных и (или) крупногабаритных  грузов, зачисляемые  в  бюджеты  городских  округов</t>
  </si>
  <si>
    <t>1 16 43000 01 0000 140</t>
  </si>
  <si>
    <t>Денежные взыскания (штрафы) за нарушение законодательства  РФ об  административных  правонарушениях, предусмотренные  статьей 20.25 Кодекса РФ об  административных  правонарушениях</t>
  </si>
  <si>
    <t>1 16 30030 01 0000 140</t>
  </si>
  <si>
    <t>Прочие  денежные  взыскания (штрафы) за  правонарушения  в  области  дорожного  движения</t>
  </si>
  <si>
    <t>Субвенции  бюджетам  на  осуществление  переданных  полномочий  РФ по  предоставлению  отдельных  мер  социальной  поддержки  граждан, подвергшихся  воздействию  радиации</t>
  </si>
  <si>
    <t>Субвенции  бюджетам  городских  округовна  осуществление  переданных  полномочий  РФ по  предоставлению  отдельных  мер  социальной  поддержки  граждан, подвергшихся  воздействию  радиации</t>
  </si>
  <si>
    <t>1 08 07020 01 0000 110</t>
  </si>
  <si>
    <t>1 08 07100 01 0000 110</t>
  </si>
  <si>
    <t>1 11 07010 00 0000 120</t>
  </si>
  <si>
    <t>1 11 07014 04 0000 120</t>
  </si>
  <si>
    <t>1 13 02994 04 0000 130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</si>
  <si>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</si>
  <si>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работ. Услуг для обеспечения государственных и муниципальных нужд для нужд городских округов</t>
  </si>
  <si>
    <t>тыс.руб.</t>
  </si>
  <si>
    <t>2 02 15001 00 0000 000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</si>
  <si>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</si>
  <si>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</si>
  <si>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</si>
  <si>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</si>
  <si>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</si>
  <si>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2 02 30013 00 0000 151</t>
  </si>
  <si>
    <t>2 02 30013 04 0000 151</t>
  </si>
  <si>
    <t>2 02 30022 00 0000151</t>
  </si>
  <si>
    <t>2 02 30022 04 0000 151</t>
  </si>
  <si>
    <t>2 02 30024 00 0000 151</t>
  </si>
  <si>
    <t>2 02 30024 04 0000 151</t>
  </si>
  <si>
    <t>2 02 30029 00 0000 151</t>
  </si>
  <si>
    <t>2 02 30029 04 0000 151</t>
  </si>
  <si>
    <t>2 02 35082 00 0000 151</t>
  </si>
  <si>
    <t>2 02 35082 04 0000 151</t>
  </si>
  <si>
    <t>2 02 35084 00 0000 151</t>
  </si>
  <si>
    <t>2 02 35084 04 0000 151</t>
  </si>
  <si>
    <t>2 02 35118 00 0000 151</t>
  </si>
  <si>
    <t>2 02 35118 04 0000 151</t>
  </si>
  <si>
    <t>2 02 35137 00 0000 151</t>
  </si>
  <si>
    <t>2 02 35137 04 0000 151</t>
  </si>
  <si>
    <t>2 02 35220 00 0000 151</t>
  </si>
  <si>
    <t>2 02 35220 04 0000 151</t>
  </si>
  <si>
    <t>2 02 35250 00 0000 151</t>
  </si>
  <si>
    <t>2 02 35250 04 0000 151</t>
  </si>
  <si>
    <t>2 02 35260 00 0000 151</t>
  </si>
  <si>
    <t>2 02 35260 04 0000 151</t>
  </si>
  <si>
    <t>2 02 35270 00 0000 151</t>
  </si>
  <si>
    <t>2 02 35270 04 0000 151</t>
  </si>
  <si>
    <t>2 02 35280 00 0000 151</t>
  </si>
  <si>
    <t>2 02 35280 04 0000 151</t>
  </si>
  <si>
    <t>2 02 35380 00 0000 151</t>
  </si>
  <si>
    <t>2 02 35380 04 0000 151</t>
  </si>
  <si>
    <t>1 08 07140 01 0000 110</t>
  </si>
  <si>
    <t>Государственная пошлина за  государственную регистрацию транспортных средств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</si>
  <si>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</si>
  <si>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</si>
  <si>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</si>
  <si>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</si>
  <si>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</si>
  <si>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</si>
  <si>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</si>
  <si>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Денежные взыскания (штрафы) за нарушение законодательства об охране и использовании животного мира</t>
  </si>
  <si>
    <t>1 16 25030 01 0000 140</t>
  </si>
  <si>
    <t>1 08 07010 01 0000 110</t>
  </si>
  <si>
    <t>Код  бюджетной  классификации</t>
  </si>
  <si>
    <t>Доходы от перечисления части прибыли государственных и муниципальных  унитарных  предприятий, остающейся после уплаты налогов и обязательных платежей</t>
  </si>
  <si>
    <t>Доходы от перечисления части прибыли,  остающейся после уплаты налогов и обязательных платежей муниципальных  унитарных  предприятий,  созданных  городскими  округами</t>
  </si>
  <si>
    <t>Государственная пошлина за  регистрацию прав, ограничений (обременений) прав на недвижимое имущество и сделок с ним</t>
  </si>
  <si>
    <t xml:space="preserve">Государственная пошлина за  выдачу  и  обмен  паспорта  гражданина  Российской  Федерации </t>
  </si>
  <si>
    <t>Налог, взимаемый в  связи  с  применением  патентной  системы  налогообложения</t>
  </si>
  <si>
    <t>приложение 1</t>
  </si>
  <si>
    <t xml:space="preserve">по кодам видов доходов, подвидов доходов, классификации операций сектора государственного </t>
  </si>
  <si>
    <t>управления, относящихся к доходам бюджета города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</si>
  <si>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</si>
  <si>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</si>
  <si>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</si>
  <si>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</si>
  <si>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</si>
  <si>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</si>
  <si>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</si>
  <si>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2 02 35573 00 0000 151</t>
  </si>
  <si>
    <t>2 02 35573 04 0000 151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</si>
  <si>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</si>
  <si>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</si>
  <si>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1 14 06024 04 0000 420</t>
  </si>
  <si>
    <t>Доходы от продажи земельных участков, находящихся в  собственности  городских 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</si>
  <si>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Субсидии бюджетам городских  округов  на строительство, модернизацию, ремонт и содержание автомобильных дорог общего пользования</t>
  </si>
  <si>
    <t>Субсидии бюджетам  на строительство, модернизацию, ремонт и содержание автомобильных дорог общего пользования</t>
  </si>
  <si>
    <t>2 02 20041 04 0000 151</t>
  </si>
  <si>
    <t>2 02 20041 00 0000 151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</si>
  <si>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</si>
  <si>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</si>
  <si>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</si>
  <si>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</si>
  <si>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</si>
  <si>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</si>
  <si>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Доходы  бюджета  Калтанского городского округа за  2018 год</t>
  </si>
  <si>
    <t>уточн.план 2018г.</t>
  </si>
  <si>
    <t>факт  2018 год</t>
  </si>
  <si>
    <t xml:space="preserve">1 01 02050 01 0000 110 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</si>
  <si>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</t>
  </si>
  <si>
    <t>1 16 23041 04 0000 140</t>
  </si>
  <si>
    <t>Доходы от возмещения ущерба при возниконовении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</si>
</sst>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8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 vertical="top"/>
    </xf>
    <xf numFmtId="0" fontId="4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8"/>
  <sheetViews>
    <sheetView tabSelected="1" zoomScale="75" zoomScaleNormal="75" zoomScaleSheetLayoutView="100" zoomScalePageLayoutView="0" workbookViewId="0" topLeftCell="A1">
      <selection activeCell="K142" sqref="K142"/>
    </sheetView>
  </sheetViews>
  <sheetFormatPr defaultColWidth="9.00390625" defaultRowHeight="12.75"/>
  <cols>
    <col min="1" max="1" width="2.50390625" style="38" customWidth="1"/>
    <col min="2" max="2" width="25.00390625" style="39" customWidth="1"/>
    <col min="3" max="3" width="66.375" style="40" customWidth="1"/>
    <col min="4" max="4" width="13.00390625" style="38" customWidth="1"/>
    <col min="5" max="5" width="16.125" style="38" bestFit="1" customWidth="1"/>
    <col min="6" max="16384" width="8.875" style="38" customWidth="1"/>
  </cols>
  <sheetData>
    <row r="1" spans="4:5" ht="13.5">
      <c r="D1" s="48" t="s">
        <v>246</v>
      </c>
      <c r="E1" s="48"/>
    </row>
    <row r="2" spans="3:5" ht="13.5">
      <c r="C2" s="49"/>
      <c r="D2" s="49"/>
      <c r="E2" s="49"/>
    </row>
    <row r="3" spans="2:5" ht="13.5">
      <c r="B3" s="53" t="s">
        <v>272</v>
      </c>
      <c r="C3" s="53"/>
      <c r="D3" s="53"/>
      <c r="E3" s="53"/>
    </row>
    <row r="4" spans="2:5" ht="13.5">
      <c r="B4" s="53" t="s">
        <v>247</v>
      </c>
      <c r="C4" s="54"/>
      <c r="D4" s="54"/>
      <c r="E4" s="54"/>
    </row>
    <row r="5" spans="2:5" ht="13.5">
      <c r="B5" s="53" t="s">
        <v>248</v>
      </c>
      <c r="C5" s="53"/>
      <c r="D5" s="53"/>
      <c r="E5" s="53"/>
    </row>
    <row r="6" spans="3:5" ht="13.5">
      <c r="C6" s="41"/>
      <c r="E6" s="42" t="s">
        <v>193</v>
      </c>
    </row>
    <row r="7" spans="2:5" ht="13.5">
      <c r="B7" s="55" t="s">
        <v>240</v>
      </c>
      <c r="C7" s="56" t="s">
        <v>0</v>
      </c>
      <c r="D7" s="51" t="s">
        <v>273</v>
      </c>
      <c r="E7" s="51" t="s">
        <v>274</v>
      </c>
    </row>
    <row r="8" spans="2:5" ht="13.5">
      <c r="B8" s="55"/>
      <c r="C8" s="56"/>
      <c r="D8" s="52"/>
      <c r="E8" s="52"/>
    </row>
    <row r="9" spans="2:5" ht="15">
      <c r="B9" s="10" t="s">
        <v>1</v>
      </c>
      <c r="C9" s="2" t="s">
        <v>91</v>
      </c>
      <c r="D9" s="43">
        <f>SUM(D10+D22+D30+D39+D45+D58+D63+D68+D72+D91+D17)</f>
        <v>295878.3000000001</v>
      </c>
      <c r="E9" s="43">
        <f>SUM(E10+E22+E30+E39+E45+E58+E63+E68+E72+E91+E17)</f>
        <v>291803.49999999994</v>
      </c>
    </row>
    <row r="10" spans="2:5" ht="15">
      <c r="B10" s="10" t="s">
        <v>2</v>
      </c>
      <c r="C10" s="2" t="s">
        <v>3</v>
      </c>
      <c r="D10" s="43">
        <f>SUM(D11)</f>
        <v>149248.7</v>
      </c>
      <c r="E10" s="43">
        <f>SUM(E11)</f>
        <v>145367.3</v>
      </c>
    </row>
    <row r="11" spans="2:5" ht="15">
      <c r="B11" s="11" t="s">
        <v>4</v>
      </c>
      <c r="C11" s="12" t="s">
        <v>5</v>
      </c>
      <c r="D11" s="44">
        <f>D12+D13+D14+D16+D15</f>
        <v>149248.7</v>
      </c>
      <c r="E11" s="44">
        <f>E12+E13+E14+E16+E15</f>
        <v>145367.3</v>
      </c>
    </row>
    <row r="12" spans="2:5" ht="54.75">
      <c r="B12" s="11" t="s">
        <v>83</v>
      </c>
      <c r="C12" s="13" t="s">
        <v>100</v>
      </c>
      <c r="D12" s="44">
        <v>148386.2</v>
      </c>
      <c r="E12" s="44">
        <v>144539.6</v>
      </c>
    </row>
    <row r="13" spans="2:5" ht="84" customHeight="1">
      <c r="B13" s="4" t="s">
        <v>6</v>
      </c>
      <c r="C13" s="14" t="s">
        <v>101</v>
      </c>
      <c r="D13" s="45">
        <v>265</v>
      </c>
      <c r="E13" s="45">
        <v>253.4</v>
      </c>
    </row>
    <row r="14" spans="2:5" ht="41.25">
      <c r="B14" s="11" t="s">
        <v>102</v>
      </c>
      <c r="C14" s="15" t="s">
        <v>103</v>
      </c>
      <c r="D14" s="45">
        <v>545</v>
      </c>
      <c r="E14" s="45">
        <v>521.5</v>
      </c>
    </row>
    <row r="15" spans="2:5" ht="69">
      <c r="B15" s="11" t="s">
        <v>7</v>
      </c>
      <c r="C15" s="16" t="s">
        <v>104</v>
      </c>
      <c r="D15" s="44">
        <v>52.5</v>
      </c>
      <c r="E15" s="44">
        <v>52.5</v>
      </c>
    </row>
    <row r="16" spans="2:5" ht="69">
      <c r="B16" s="11" t="s">
        <v>275</v>
      </c>
      <c r="C16" s="16" t="s">
        <v>276</v>
      </c>
      <c r="D16" s="44">
        <v>0</v>
      </c>
      <c r="E16" s="44">
        <v>0.3</v>
      </c>
    </row>
    <row r="17" spans="2:5" ht="27">
      <c r="B17" s="10" t="s">
        <v>144</v>
      </c>
      <c r="C17" s="17" t="s">
        <v>143</v>
      </c>
      <c r="D17" s="43">
        <f>SUM(D18:D21)</f>
        <v>6458.200000000001</v>
      </c>
      <c r="E17" s="43">
        <f>SUM(E18:E21)</f>
        <v>6500.9</v>
      </c>
    </row>
    <row r="18" spans="2:5" ht="54.75">
      <c r="B18" s="11" t="s">
        <v>145</v>
      </c>
      <c r="C18" s="16" t="s">
        <v>149</v>
      </c>
      <c r="D18" s="44">
        <v>2736.8</v>
      </c>
      <c r="E18" s="44">
        <v>2896.6</v>
      </c>
    </row>
    <row r="19" spans="2:5" ht="69">
      <c r="B19" s="11" t="s">
        <v>146</v>
      </c>
      <c r="C19" s="16" t="s">
        <v>150</v>
      </c>
      <c r="D19" s="44">
        <v>28</v>
      </c>
      <c r="E19" s="44">
        <v>27.9</v>
      </c>
    </row>
    <row r="20" spans="2:5" ht="54.75">
      <c r="B20" s="11" t="s">
        <v>147</v>
      </c>
      <c r="C20" s="16" t="s">
        <v>151</v>
      </c>
      <c r="D20" s="44">
        <v>3693.4</v>
      </c>
      <c r="E20" s="44">
        <v>4225.4</v>
      </c>
    </row>
    <row r="21" spans="2:5" ht="54.75">
      <c r="B21" s="11" t="s">
        <v>148</v>
      </c>
      <c r="C21" s="16" t="s">
        <v>152</v>
      </c>
      <c r="D21" s="44">
        <v>0</v>
      </c>
      <c r="E21" s="44">
        <v>-649</v>
      </c>
    </row>
    <row r="22" spans="2:5" ht="15">
      <c r="B22" s="10" t="s">
        <v>8</v>
      </c>
      <c r="C22" s="2" t="s">
        <v>9</v>
      </c>
      <c r="D22" s="43">
        <f>SUM(D23:D29)</f>
        <v>13731.2</v>
      </c>
      <c r="E22" s="43">
        <f>SUM(E23:E29)</f>
        <v>13141.7</v>
      </c>
    </row>
    <row r="23" spans="2:5" ht="27">
      <c r="B23" s="11" t="s">
        <v>249</v>
      </c>
      <c r="C23" s="12" t="s">
        <v>251</v>
      </c>
      <c r="D23" s="44">
        <v>4193</v>
      </c>
      <c r="E23" s="44">
        <v>4072.8</v>
      </c>
    </row>
    <row r="24" spans="2:5" ht="27">
      <c r="B24" s="11" t="s">
        <v>250</v>
      </c>
      <c r="C24" s="12" t="s">
        <v>252</v>
      </c>
      <c r="D24" s="44">
        <v>904.2</v>
      </c>
      <c r="E24" s="44">
        <v>956.8</v>
      </c>
    </row>
    <row r="25" spans="2:5" ht="27">
      <c r="B25" s="11" t="s">
        <v>270</v>
      </c>
      <c r="C25" s="12" t="s">
        <v>271</v>
      </c>
      <c r="D25" s="44">
        <v>0</v>
      </c>
      <c r="E25" s="44">
        <v>-160.9</v>
      </c>
    </row>
    <row r="26" spans="2:5" ht="15" customHeight="1">
      <c r="B26" s="11" t="s">
        <v>84</v>
      </c>
      <c r="C26" s="15" t="s">
        <v>10</v>
      </c>
      <c r="D26" s="44">
        <v>8238</v>
      </c>
      <c r="E26" s="44">
        <v>7876.5</v>
      </c>
    </row>
    <row r="27" spans="2:5" ht="27">
      <c r="B27" s="11" t="s">
        <v>105</v>
      </c>
      <c r="C27" s="15" t="s">
        <v>106</v>
      </c>
      <c r="D27" s="44">
        <v>0</v>
      </c>
      <c r="E27" s="44">
        <v>0</v>
      </c>
    </row>
    <row r="28" spans="2:5" ht="15">
      <c r="B28" s="11" t="s">
        <v>85</v>
      </c>
      <c r="C28" s="15" t="s">
        <v>80</v>
      </c>
      <c r="D28" s="44">
        <v>209</v>
      </c>
      <c r="E28" s="44">
        <v>209.1</v>
      </c>
    </row>
    <row r="29" spans="2:5" ht="27">
      <c r="B29" s="11" t="s">
        <v>133</v>
      </c>
      <c r="C29" s="15" t="s">
        <v>245</v>
      </c>
      <c r="D29" s="44">
        <v>187</v>
      </c>
      <c r="E29" s="44">
        <v>187.4</v>
      </c>
    </row>
    <row r="30" spans="2:5" ht="15">
      <c r="B30" s="10" t="s">
        <v>11</v>
      </c>
      <c r="C30" s="2" t="s">
        <v>12</v>
      </c>
      <c r="D30" s="43">
        <f>SUM(D31+D36+D33)</f>
        <v>51438.2</v>
      </c>
      <c r="E30" s="43">
        <f>SUM(E31+E36+E33)</f>
        <v>49529.799999999996</v>
      </c>
    </row>
    <row r="31" spans="2:5" ht="15">
      <c r="B31" s="11" t="s">
        <v>13</v>
      </c>
      <c r="C31" s="12" t="s">
        <v>14</v>
      </c>
      <c r="D31" s="45">
        <f>D32</f>
        <v>2257</v>
      </c>
      <c r="E31" s="45">
        <f>E32</f>
        <v>2261.8</v>
      </c>
    </row>
    <row r="32" spans="2:5" ht="41.25">
      <c r="B32" s="11" t="s">
        <v>15</v>
      </c>
      <c r="C32" s="29" t="s">
        <v>46</v>
      </c>
      <c r="D32" s="44">
        <v>2257</v>
      </c>
      <c r="E32" s="44">
        <v>2261.8</v>
      </c>
    </row>
    <row r="33" spans="2:5" ht="15">
      <c r="B33" s="11" t="s">
        <v>153</v>
      </c>
      <c r="C33" s="29" t="s">
        <v>154</v>
      </c>
      <c r="D33" s="44">
        <f>D34+D35</f>
        <v>705</v>
      </c>
      <c r="E33" s="44">
        <f>E34+E35</f>
        <v>707.7</v>
      </c>
    </row>
    <row r="34" spans="2:5" ht="15">
      <c r="B34" s="11" t="s">
        <v>155</v>
      </c>
      <c r="C34" s="29" t="s">
        <v>156</v>
      </c>
      <c r="D34" s="44">
        <v>47</v>
      </c>
      <c r="E34" s="44">
        <v>47.1</v>
      </c>
    </row>
    <row r="35" spans="2:5" ht="15">
      <c r="B35" s="11" t="s">
        <v>157</v>
      </c>
      <c r="C35" s="29" t="s">
        <v>158</v>
      </c>
      <c r="D35" s="44">
        <v>658</v>
      </c>
      <c r="E35" s="44">
        <v>660.6</v>
      </c>
    </row>
    <row r="36" spans="2:5" ht="15">
      <c r="B36" s="11" t="s">
        <v>16</v>
      </c>
      <c r="C36" s="12" t="s">
        <v>17</v>
      </c>
      <c r="D36" s="44">
        <f>D37+D38</f>
        <v>48476.2</v>
      </c>
      <c r="E36" s="44">
        <f>E37+E38</f>
        <v>46560.299999999996</v>
      </c>
    </row>
    <row r="37" spans="2:5" ht="27">
      <c r="B37" s="11" t="s">
        <v>167</v>
      </c>
      <c r="C37" s="30" t="s">
        <v>168</v>
      </c>
      <c r="D37" s="46">
        <v>45276.2</v>
      </c>
      <c r="E37" s="44">
        <v>43285.2</v>
      </c>
    </row>
    <row r="38" spans="2:5" ht="27">
      <c r="B38" s="11" t="s">
        <v>169</v>
      </c>
      <c r="C38" s="30" t="s">
        <v>170</v>
      </c>
      <c r="D38" s="46">
        <v>3200</v>
      </c>
      <c r="E38" s="44">
        <v>3275.1</v>
      </c>
    </row>
    <row r="39" spans="2:5" ht="15">
      <c r="B39" s="10" t="s">
        <v>18</v>
      </c>
      <c r="C39" s="2" t="s">
        <v>19</v>
      </c>
      <c r="D39" s="43">
        <f>D40+D42+D44+D43+D41</f>
        <v>7189</v>
      </c>
      <c r="E39" s="43">
        <f>E40+E42+E44+E43+E41</f>
        <v>7178.9</v>
      </c>
    </row>
    <row r="40" spans="2:5" ht="54.75">
      <c r="B40" s="11" t="s">
        <v>20</v>
      </c>
      <c r="C40" s="15" t="s">
        <v>21</v>
      </c>
      <c r="D40" s="44">
        <v>5269</v>
      </c>
      <c r="E40" s="44">
        <v>5279.8</v>
      </c>
    </row>
    <row r="41" spans="2:5" ht="69">
      <c r="B41" s="11" t="s">
        <v>239</v>
      </c>
      <c r="C41" s="15" t="s">
        <v>236</v>
      </c>
      <c r="D41" s="44"/>
      <c r="E41" s="44"/>
    </row>
    <row r="42" spans="2:5" ht="27">
      <c r="B42" s="11" t="s">
        <v>186</v>
      </c>
      <c r="C42" s="15" t="s">
        <v>243</v>
      </c>
      <c r="D42" s="44">
        <v>1400</v>
      </c>
      <c r="E42" s="44">
        <v>1391.6</v>
      </c>
    </row>
    <row r="43" spans="2:5" ht="27">
      <c r="B43" s="11" t="s">
        <v>187</v>
      </c>
      <c r="C43" s="15" t="s">
        <v>244</v>
      </c>
      <c r="D43" s="44">
        <v>120</v>
      </c>
      <c r="E43" s="44">
        <v>121.8</v>
      </c>
    </row>
    <row r="44" spans="2:5" ht="27">
      <c r="B44" s="11" t="s">
        <v>228</v>
      </c>
      <c r="C44" s="15" t="s">
        <v>229</v>
      </c>
      <c r="D44" s="44">
        <v>400</v>
      </c>
      <c r="E44" s="44">
        <v>385.7</v>
      </c>
    </row>
    <row r="45" spans="2:5" ht="41.25">
      <c r="B45" s="10" t="s">
        <v>22</v>
      </c>
      <c r="C45" s="6" t="s">
        <v>23</v>
      </c>
      <c r="D45" s="43">
        <f>SUM(D46)</f>
        <v>40376.5</v>
      </c>
      <c r="E45" s="43">
        <f>SUM(E46)</f>
        <v>42074.2</v>
      </c>
    </row>
    <row r="46" spans="2:5" ht="27">
      <c r="B46" s="19" t="s">
        <v>24</v>
      </c>
      <c r="C46" s="6" t="s">
        <v>25</v>
      </c>
      <c r="D46" s="43">
        <f>SUM(D47+D50+D56+D52+D54)</f>
        <v>40376.5</v>
      </c>
      <c r="E46" s="43">
        <f>SUM(E47+E50+E56+E52+E54)</f>
        <v>42074.2</v>
      </c>
    </row>
    <row r="47" spans="2:5" ht="69">
      <c r="B47" s="20" t="s">
        <v>24</v>
      </c>
      <c r="C47" s="21" t="s">
        <v>110</v>
      </c>
      <c r="D47" s="44">
        <f>SUM(D48)</f>
        <v>36006.8</v>
      </c>
      <c r="E47" s="44">
        <f>SUM(E48)</f>
        <v>37701.7</v>
      </c>
    </row>
    <row r="48" spans="2:5" ht="54.75">
      <c r="B48" s="22" t="s">
        <v>26</v>
      </c>
      <c r="C48" s="7" t="s">
        <v>50</v>
      </c>
      <c r="D48" s="44">
        <f>SUM(D49)</f>
        <v>36006.8</v>
      </c>
      <c r="E48" s="44">
        <f>E49</f>
        <v>37701.7</v>
      </c>
    </row>
    <row r="49" spans="2:5" ht="69">
      <c r="B49" s="22" t="s">
        <v>92</v>
      </c>
      <c r="C49" s="31" t="s">
        <v>51</v>
      </c>
      <c r="D49" s="44">
        <v>36006.8</v>
      </c>
      <c r="E49" s="44">
        <v>37701.7</v>
      </c>
    </row>
    <row r="50" spans="2:5" ht="77.25" customHeight="1">
      <c r="B50" s="20" t="s">
        <v>27</v>
      </c>
      <c r="C50" s="15" t="s">
        <v>48</v>
      </c>
      <c r="D50" s="44">
        <f>SUM(D51)</f>
        <v>122</v>
      </c>
      <c r="E50" s="44">
        <f>SUM(E51)</f>
        <v>121.8</v>
      </c>
    </row>
    <row r="51" spans="2:5" ht="54.75">
      <c r="B51" s="11" t="s">
        <v>28</v>
      </c>
      <c r="C51" s="15" t="s">
        <v>49</v>
      </c>
      <c r="D51" s="44">
        <v>122</v>
      </c>
      <c r="E51" s="44">
        <v>121.8</v>
      </c>
    </row>
    <row r="52" spans="2:5" ht="27">
      <c r="B52" s="11" t="s">
        <v>173</v>
      </c>
      <c r="C52" s="15" t="s">
        <v>172</v>
      </c>
      <c r="D52" s="44">
        <f>SUM(D53)</f>
        <v>3400</v>
      </c>
      <c r="E52" s="44">
        <f>SUM(E53)</f>
        <v>3400</v>
      </c>
    </row>
    <row r="53" spans="2:5" ht="27">
      <c r="B53" s="11" t="s">
        <v>171</v>
      </c>
      <c r="C53" s="15" t="s">
        <v>172</v>
      </c>
      <c r="D53" s="44">
        <v>3400</v>
      </c>
      <c r="E53" s="44">
        <v>3400</v>
      </c>
    </row>
    <row r="54" spans="2:5" ht="41.25">
      <c r="B54" s="11" t="s">
        <v>188</v>
      </c>
      <c r="C54" s="15" t="s">
        <v>241</v>
      </c>
      <c r="D54" s="44">
        <f>D55</f>
        <v>0</v>
      </c>
      <c r="E54" s="44">
        <f>E55</f>
        <v>0</v>
      </c>
    </row>
    <row r="55" spans="2:5" ht="41.25">
      <c r="B55" s="11" t="s">
        <v>189</v>
      </c>
      <c r="C55" s="15" t="s">
        <v>242</v>
      </c>
      <c r="D55" s="44">
        <v>0</v>
      </c>
      <c r="E55" s="44">
        <v>0</v>
      </c>
    </row>
    <row r="56" spans="2:5" ht="69">
      <c r="B56" s="23" t="s">
        <v>159</v>
      </c>
      <c r="C56" s="32" t="s">
        <v>161</v>
      </c>
      <c r="D56" s="47">
        <f>D57</f>
        <v>847.7</v>
      </c>
      <c r="E56" s="47">
        <f>E57</f>
        <v>850.7</v>
      </c>
    </row>
    <row r="57" spans="2:5" ht="69">
      <c r="B57" s="23" t="s">
        <v>160</v>
      </c>
      <c r="C57" s="32" t="s">
        <v>162</v>
      </c>
      <c r="D57" s="47">
        <v>847.7</v>
      </c>
      <c r="E57" s="47">
        <v>850.7</v>
      </c>
    </row>
    <row r="58" spans="2:5" ht="15">
      <c r="B58" s="10" t="s">
        <v>29</v>
      </c>
      <c r="C58" s="2" t="s">
        <v>30</v>
      </c>
      <c r="D58" s="43">
        <f>SUM(D62+D61+D60+D59)</f>
        <v>15808.7</v>
      </c>
      <c r="E58" s="43">
        <f>SUM(E62+E61+E60+E59)</f>
        <v>16272.6</v>
      </c>
    </row>
    <row r="59" spans="2:5" ht="27">
      <c r="B59" s="11" t="s">
        <v>93</v>
      </c>
      <c r="C59" s="12" t="s">
        <v>111</v>
      </c>
      <c r="D59" s="44">
        <v>4570</v>
      </c>
      <c r="E59" s="44">
        <v>4627</v>
      </c>
    </row>
    <row r="60" spans="2:5" ht="27">
      <c r="B60" s="11" t="s">
        <v>107</v>
      </c>
      <c r="C60" s="12" t="s">
        <v>112</v>
      </c>
      <c r="D60" s="44">
        <v>0</v>
      </c>
      <c r="E60" s="44">
        <v>0</v>
      </c>
    </row>
    <row r="61" spans="2:5" ht="15">
      <c r="B61" s="11" t="s">
        <v>108</v>
      </c>
      <c r="C61" s="12" t="s">
        <v>113</v>
      </c>
      <c r="D61" s="44">
        <v>200</v>
      </c>
      <c r="E61" s="44">
        <v>198.2</v>
      </c>
    </row>
    <row r="62" spans="2:5" ht="15">
      <c r="B62" s="11" t="s">
        <v>109</v>
      </c>
      <c r="C62" s="12" t="s">
        <v>114</v>
      </c>
      <c r="D62" s="44">
        <v>11038.7</v>
      </c>
      <c r="E62" s="44">
        <v>11447.4</v>
      </c>
    </row>
    <row r="63" spans="2:5" ht="27">
      <c r="B63" s="10" t="s">
        <v>47</v>
      </c>
      <c r="C63" s="1" t="s">
        <v>52</v>
      </c>
      <c r="D63" s="43">
        <f>SUM(D64+D66)</f>
        <v>4887</v>
      </c>
      <c r="E63" s="43">
        <f>SUM(E64+E66)</f>
        <v>4891.5</v>
      </c>
    </row>
    <row r="64" spans="2:5" ht="15">
      <c r="B64" s="22" t="s">
        <v>95</v>
      </c>
      <c r="C64" s="30" t="s">
        <v>94</v>
      </c>
      <c r="D64" s="44">
        <f>SUM(D65)</f>
        <v>4646</v>
      </c>
      <c r="E64" s="44">
        <f>SUM(E65)</f>
        <v>4650.9</v>
      </c>
    </row>
    <row r="65" spans="2:5" ht="27">
      <c r="B65" s="22" t="s">
        <v>96</v>
      </c>
      <c r="C65" s="30" t="s">
        <v>97</v>
      </c>
      <c r="D65" s="44">
        <v>4646</v>
      </c>
      <c r="E65" s="44">
        <v>4650.9</v>
      </c>
    </row>
    <row r="66" spans="2:5" ht="15">
      <c r="B66" s="22" t="s">
        <v>115</v>
      </c>
      <c r="C66" s="30" t="s">
        <v>116</v>
      </c>
      <c r="D66" s="44">
        <f>SUM(D67)</f>
        <v>241</v>
      </c>
      <c r="E66" s="44">
        <f>SUM(E67)</f>
        <v>240.6</v>
      </c>
    </row>
    <row r="67" spans="2:5" ht="15">
      <c r="B67" s="22" t="s">
        <v>190</v>
      </c>
      <c r="C67" s="30" t="s">
        <v>117</v>
      </c>
      <c r="D67" s="44">
        <v>241</v>
      </c>
      <c r="E67" s="44">
        <v>240.6</v>
      </c>
    </row>
    <row r="68" spans="2:5" ht="27">
      <c r="B68" s="10" t="s">
        <v>45</v>
      </c>
      <c r="C68" s="2" t="s">
        <v>53</v>
      </c>
      <c r="D68" s="43">
        <f>SUM(D71+D69+D70)</f>
        <v>4126.4</v>
      </c>
      <c r="E68" s="43">
        <f>SUM(E71+E69+E70)</f>
        <v>4126.4</v>
      </c>
    </row>
    <row r="69" spans="2:5" ht="69">
      <c r="B69" s="11" t="s">
        <v>98</v>
      </c>
      <c r="C69" s="30" t="s">
        <v>99</v>
      </c>
      <c r="D69" s="44">
        <v>1681.7</v>
      </c>
      <c r="E69" s="44">
        <v>1681.7</v>
      </c>
    </row>
    <row r="70" spans="2:5" ht="41.25">
      <c r="B70" s="11" t="s">
        <v>82</v>
      </c>
      <c r="C70" s="12" t="s">
        <v>119</v>
      </c>
      <c r="D70" s="44">
        <v>1998.7</v>
      </c>
      <c r="E70" s="44">
        <v>1998.7</v>
      </c>
    </row>
    <row r="71" spans="2:5" ht="54.75">
      <c r="B71" s="11" t="s">
        <v>260</v>
      </c>
      <c r="C71" s="12" t="s">
        <v>261</v>
      </c>
      <c r="D71" s="44">
        <v>446</v>
      </c>
      <c r="E71" s="44">
        <v>446</v>
      </c>
    </row>
    <row r="72" spans="2:5" ht="15">
      <c r="B72" s="10" t="s">
        <v>31</v>
      </c>
      <c r="C72" s="2" t="s">
        <v>32</v>
      </c>
      <c r="D72" s="43">
        <f>D73+D76+D77+D78+D80+D81+D82+D83+D86+D87+D88+D89+D84+D85+D79</f>
        <v>2084.4</v>
      </c>
      <c r="E72" s="43">
        <f>E73+E76+E77+E78+E80+E81+E82+E83+E86+E87+E88+E89+E84+E85+E79</f>
        <v>2164.1</v>
      </c>
    </row>
    <row r="73" spans="2:5" ht="27">
      <c r="B73" s="11" t="s">
        <v>33</v>
      </c>
      <c r="C73" s="12" t="s">
        <v>34</v>
      </c>
      <c r="D73" s="44">
        <v>72</v>
      </c>
      <c r="E73" s="44">
        <f>SUM(E74+E75)</f>
        <v>75.1</v>
      </c>
    </row>
    <row r="74" spans="2:5" ht="54.75">
      <c r="B74" s="11" t="s">
        <v>35</v>
      </c>
      <c r="C74" s="15" t="s">
        <v>36</v>
      </c>
      <c r="D74" s="44">
        <v>49</v>
      </c>
      <c r="E74" s="44">
        <v>51</v>
      </c>
    </row>
    <row r="75" spans="2:5" ht="41.25">
      <c r="B75" s="11" t="s">
        <v>37</v>
      </c>
      <c r="C75" s="15" t="s">
        <v>38</v>
      </c>
      <c r="D75" s="44">
        <v>22</v>
      </c>
      <c r="E75" s="44">
        <v>24.1</v>
      </c>
    </row>
    <row r="76" spans="2:5" ht="41.25" customHeight="1">
      <c r="B76" s="11" t="s">
        <v>140</v>
      </c>
      <c r="C76" s="30" t="s">
        <v>141</v>
      </c>
      <c r="D76" s="44">
        <v>0</v>
      </c>
      <c r="E76" s="44">
        <v>0</v>
      </c>
    </row>
    <row r="77" spans="2:5" ht="41.25">
      <c r="B77" s="11" t="s">
        <v>174</v>
      </c>
      <c r="C77" s="30" t="s">
        <v>175</v>
      </c>
      <c r="D77" s="44">
        <v>175</v>
      </c>
      <c r="E77" s="44">
        <v>177.1</v>
      </c>
    </row>
    <row r="78" spans="2:5" ht="54.75">
      <c r="B78" s="11" t="s">
        <v>277</v>
      </c>
      <c r="C78" s="30" t="s">
        <v>278</v>
      </c>
      <c r="D78" s="44">
        <v>25</v>
      </c>
      <c r="E78" s="44">
        <v>27.7</v>
      </c>
    </row>
    <row r="79" spans="2:5" ht="27">
      <c r="B79" s="11" t="s">
        <v>238</v>
      </c>
      <c r="C79" s="30" t="s">
        <v>237</v>
      </c>
      <c r="D79" s="44">
        <v>0</v>
      </c>
      <c r="E79" s="44">
        <v>0</v>
      </c>
    </row>
    <row r="80" spans="2:5" ht="27">
      <c r="B80" s="11" t="s">
        <v>129</v>
      </c>
      <c r="C80" s="15" t="s">
        <v>130</v>
      </c>
      <c r="D80" s="44">
        <v>1</v>
      </c>
      <c r="E80" s="44">
        <v>1</v>
      </c>
    </row>
    <row r="81" spans="2:5" ht="27">
      <c r="B81" s="11" t="s">
        <v>118</v>
      </c>
      <c r="C81" s="15" t="s">
        <v>120</v>
      </c>
      <c r="D81" s="44">
        <v>245</v>
      </c>
      <c r="E81" s="44">
        <v>251.4</v>
      </c>
    </row>
    <row r="82" spans="2:5" ht="41.25">
      <c r="B82" s="11" t="s">
        <v>163</v>
      </c>
      <c r="C82" s="15" t="s">
        <v>164</v>
      </c>
      <c r="D82" s="44">
        <v>130</v>
      </c>
      <c r="E82" s="44">
        <v>133</v>
      </c>
    </row>
    <row r="83" spans="2:5" ht="41.25">
      <c r="B83" s="11" t="s">
        <v>176</v>
      </c>
      <c r="C83" s="15" t="s">
        <v>177</v>
      </c>
      <c r="D83" s="44">
        <v>62</v>
      </c>
      <c r="E83" s="44">
        <v>64.7</v>
      </c>
    </row>
    <row r="84" spans="2:5" ht="27">
      <c r="B84" s="11" t="s">
        <v>182</v>
      </c>
      <c r="C84" s="15" t="s">
        <v>183</v>
      </c>
      <c r="D84" s="44">
        <v>345</v>
      </c>
      <c r="E84" s="44">
        <v>357.5</v>
      </c>
    </row>
    <row r="85" spans="2:5" ht="54.75">
      <c r="B85" s="11" t="s">
        <v>191</v>
      </c>
      <c r="C85" s="30" t="s">
        <v>192</v>
      </c>
      <c r="D85" s="44">
        <v>87</v>
      </c>
      <c r="E85" s="44">
        <v>90</v>
      </c>
    </row>
    <row r="86" spans="2:5" ht="73.5" customHeight="1">
      <c r="B86" s="11" t="s">
        <v>178</v>
      </c>
      <c r="C86" s="15" t="s">
        <v>179</v>
      </c>
      <c r="D86" s="44">
        <v>200</v>
      </c>
      <c r="E86" s="44">
        <v>206.4</v>
      </c>
    </row>
    <row r="87" spans="2:5" ht="41.25">
      <c r="B87" s="11" t="s">
        <v>180</v>
      </c>
      <c r="C87" s="15" t="s">
        <v>181</v>
      </c>
      <c r="D87" s="44">
        <v>92</v>
      </c>
      <c r="E87" s="44">
        <v>97.5</v>
      </c>
    </row>
    <row r="88" spans="2:5" ht="41.25">
      <c r="B88" s="11" t="s">
        <v>134</v>
      </c>
      <c r="C88" s="15" t="s">
        <v>142</v>
      </c>
      <c r="D88" s="44">
        <v>21</v>
      </c>
      <c r="E88" s="44">
        <v>22.1</v>
      </c>
    </row>
    <row r="89" spans="2:5" ht="27">
      <c r="B89" s="11" t="s">
        <v>39</v>
      </c>
      <c r="C89" s="15" t="s">
        <v>40</v>
      </c>
      <c r="D89" s="44">
        <f>SUM(D90)</f>
        <v>629.4</v>
      </c>
      <c r="E89" s="44">
        <f>SUM(E90)</f>
        <v>660.6</v>
      </c>
    </row>
    <row r="90" spans="2:5" ht="27">
      <c r="B90" s="11" t="s">
        <v>41</v>
      </c>
      <c r="C90" s="15" t="s">
        <v>42</v>
      </c>
      <c r="D90" s="44">
        <v>629.4</v>
      </c>
      <c r="E90" s="44">
        <v>660.6</v>
      </c>
    </row>
    <row r="91" spans="2:5" ht="15">
      <c r="B91" s="10" t="s">
        <v>121</v>
      </c>
      <c r="C91" s="6" t="s">
        <v>123</v>
      </c>
      <c r="D91" s="43">
        <f>SUM(D93+D92)</f>
        <v>530</v>
      </c>
      <c r="E91" s="43">
        <f>SUM(E93+E92)</f>
        <v>556.1</v>
      </c>
    </row>
    <row r="92" spans="2:5" ht="15">
      <c r="B92" s="11" t="s">
        <v>122</v>
      </c>
      <c r="C92" s="15" t="s">
        <v>124</v>
      </c>
      <c r="D92" s="44">
        <v>0</v>
      </c>
      <c r="E92" s="44">
        <v>-1.3</v>
      </c>
    </row>
    <row r="93" spans="2:5" ht="15">
      <c r="B93" s="11" t="s">
        <v>131</v>
      </c>
      <c r="C93" s="15" t="s">
        <v>132</v>
      </c>
      <c r="D93" s="44">
        <v>530</v>
      </c>
      <c r="E93" s="44">
        <v>557.4</v>
      </c>
    </row>
    <row r="94" spans="2:5" ht="15">
      <c r="B94" s="10" t="s">
        <v>43</v>
      </c>
      <c r="C94" s="6" t="s">
        <v>44</v>
      </c>
      <c r="D94" s="43">
        <f>SUM(D95+D141)</f>
        <v>1028880.3</v>
      </c>
      <c r="E94" s="43">
        <f>E95+E141+E143</f>
        <v>946249.7</v>
      </c>
    </row>
    <row r="95" spans="2:5" ht="27">
      <c r="B95" s="10" t="s">
        <v>54</v>
      </c>
      <c r="C95" s="6" t="s">
        <v>55</v>
      </c>
      <c r="D95" s="43">
        <f>SUM(D99+D108+D96)</f>
        <v>1027765.1000000001</v>
      </c>
      <c r="E95" s="43">
        <f>SUM(E99+E108+E96)</f>
        <v>1026088</v>
      </c>
    </row>
    <row r="96" spans="2:5" ht="27">
      <c r="B96" s="10" t="s">
        <v>194</v>
      </c>
      <c r="C96" s="33" t="s">
        <v>56</v>
      </c>
      <c r="D96" s="43">
        <f>SUM(D97:D98)</f>
        <v>412287.4</v>
      </c>
      <c r="E96" s="43">
        <f>SUM(E97:E98)</f>
        <v>412287.4</v>
      </c>
    </row>
    <row r="97" spans="2:5" ht="27">
      <c r="B97" s="11" t="s">
        <v>195</v>
      </c>
      <c r="C97" s="7" t="s">
        <v>57</v>
      </c>
      <c r="D97" s="44">
        <v>271055</v>
      </c>
      <c r="E97" s="44">
        <v>271055</v>
      </c>
    </row>
    <row r="98" spans="2:5" ht="27">
      <c r="B98" s="11" t="s">
        <v>234</v>
      </c>
      <c r="C98" s="7" t="s">
        <v>235</v>
      </c>
      <c r="D98" s="44">
        <v>141232.4</v>
      </c>
      <c r="E98" s="44">
        <v>141232.4</v>
      </c>
    </row>
    <row r="99" spans="2:5" ht="27">
      <c r="B99" s="24" t="s">
        <v>196</v>
      </c>
      <c r="C99" s="33" t="s">
        <v>58</v>
      </c>
      <c r="D99" s="43">
        <f>D102+D104+D106+D100</f>
        <v>155795.8</v>
      </c>
      <c r="E99" s="43">
        <f>E102+E104+E106+E100</f>
        <v>155655.59999999998</v>
      </c>
    </row>
    <row r="100" spans="2:5" ht="27">
      <c r="B100" s="24" t="s">
        <v>265</v>
      </c>
      <c r="C100" s="33" t="s">
        <v>263</v>
      </c>
      <c r="D100" s="43">
        <f>SUM(D101)</f>
        <v>50000</v>
      </c>
      <c r="E100" s="43">
        <f>SUM(E101)</f>
        <v>50000</v>
      </c>
    </row>
    <row r="101" spans="2:5" ht="41.25">
      <c r="B101" s="25" t="s">
        <v>264</v>
      </c>
      <c r="C101" s="30" t="s">
        <v>262</v>
      </c>
      <c r="D101" s="44">
        <v>50000</v>
      </c>
      <c r="E101" s="44">
        <v>50000</v>
      </c>
    </row>
    <row r="102" spans="2:5" ht="27">
      <c r="B102" s="24" t="s">
        <v>267</v>
      </c>
      <c r="C102" s="33" t="s">
        <v>269</v>
      </c>
      <c r="D102" s="43">
        <f>SUM(D103)</f>
        <v>81039.9</v>
      </c>
      <c r="E102" s="43">
        <f>SUM(E103)</f>
        <v>81039.9</v>
      </c>
    </row>
    <row r="103" spans="2:5" ht="27">
      <c r="B103" s="25" t="s">
        <v>266</v>
      </c>
      <c r="C103" s="30" t="s">
        <v>268</v>
      </c>
      <c r="D103" s="44">
        <v>81039.9</v>
      </c>
      <c r="E103" s="44">
        <v>81039.9</v>
      </c>
    </row>
    <row r="104" spans="2:5" ht="41.25">
      <c r="B104" s="24" t="s">
        <v>230</v>
      </c>
      <c r="C104" s="33" t="s">
        <v>231</v>
      </c>
      <c r="D104" s="43">
        <f>SUM(D105)</f>
        <v>14057.4</v>
      </c>
      <c r="E104" s="43">
        <f>SUM(E105)</f>
        <v>14057.4</v>
      </c>
    </row>
    <row r="105" spans="2:5" ht="41.25">
      <c r="B105" s="25" t="s">
        <v>233</v>
      </c>
      <c r="C105" s="30" t="s">
        <v>232</v>
      </c>
      <c r="D105" s="44">
        <v>14057.4</v>
      </c>
      <c r="E105" s="44">
        <v>14057.4</v>
      </c>
    </row>
    <row r="106" spans="2:5" ht="15">
      <c r="B106" s="26" t="s">
        <v>197</v>
      </c>
      <c r="C106" s="33" t="s">
        <v>59</v>
      </c>
      <c r="D106" s="43">
        <f>SUM(D107)</f>
        <v>10698.5</v>
      </c>
      <c r="E106" s="43">
        <f>SUM(E107)</f>
        <v>10558.3</v>
      </c>
    </row>
    <row r="107" spans="2:5" ht="15">
      <c r="B107" s="22" t="s">
        <v>198</v>
      </c>
      <c r="C107" s="30" t="s">
        <v>60</v>
      </c>
      <c r="D107" s="44">
        <v>10698.5</v>
      </c>
      <c r="E107" s="44">
        <v>10558.3</v>
      </c>
    </row>
    <row r="108" spans="2:5" ht="27">
      <c r="B108" s="24" t="s">
        <v>199</v>
      </c>
      <c r="C108" s="1" t="s">
        <v>61</v>
      </c>
      <c r="D108" s="43">
        <f>SUM(D109+D111+D115+D117+D119+D113+D121+D135+D131+D129+D125+D137+D133+D128+D123+D139)</f>
        <v>459681.9000000001</v>
      </c>
      <c r="E108" s="43">
        <f>SUM(E109+E111+E115+E117+E119+E113+E121+E135+E131+E129+E125+E137+E133+E128+E123+E139)</f>
        <v>458145</v>
      </c>
    </row>
    <row r="109" spans="2:5" ht="41.25">
      <c r="B109" s="24" t="s">
        <v>200</v>
      </c>
      <c r="C109" s="33" t="s">
        <v>65</v>
      </c>
      <c r="D109" s="43">
        <f>SUM(D110)</f>
        <v>1767</v>
      </c>
      <c r="E109" s="43">
        <f>SUM(E110)</f>
        <v>1766.7</v>
      </c>
    </row>
    <row r="110" spans="2:5" ht="41.25">
      <c r="B110" s="25" t="s">
        <v>201</v>
      </c>
      <c r="C110" s="30" t="s">
        <v>66</v>
      </c>
      <c r="D110" s="44">
        <v>1767</v>
      </c>
      <c r="E110" s="44">
        <v>1766.7</v>
      </c>
    </row>
    <row r="111" spans="2:5" ht="41.25">
      <c r="B111" s="26" t="s">
        <v>202</v>
      </c>
      <c r="C111" s="33" t="s">
        <v>69</v>
      </c>
      <c r="D111" s="43">
        <f>SUM(D112)</f>
        <v>7432</v>
      </c>
      <c r="E111" s="43">
        <f>SUM(E112)</f>
        <v>7344.3</v>
      </c>
    </row>
    <row r="112" spans="2:5" ht="27">
      <c r="B112" s="18" t="s">
        <v>203</v>
      </c>
      <c r="C112" s="30" t="s">
        <v>70</v>
      </c>
      <c r="D112" s="44">
        <v>7432</v>
      </c>
      <c r="E112" s="44">
        <v>7344.3</v>
      </c>
    </row>
    <row r="113" spans="2:5" ht="27">
      <c r="B113" s="8" t="s">
        <v>204</v>
      </c>
      <c r="C113" s="33" t="s">
        <v>79</v>
      </c>
      <c r="D113" s="43">
        <f>SUM(D114)</f>
        <v>393186.9</v>
      </c>
      <c r="E113" s="43">
        <f>SUM(E114)</f>
        <v>392593.7</v>
      </c>
    </row>
    <row r="114" spans="2:5" ht="27">
      <c r="B114" s="25" t="s">
        <v>205</v>
      </c>
      <c r="C114" s="30" t="s">
        <v>78</v>
      </c>
      <c r="D114" s="44">
        <v>393186.9</v>
      </c>
      <c r="E114" s="44">
        <v>392593.7</v>
      </c>
    </row>
    <row r="115" spans="2:5" ht="69">
      <c r="B115" s="24" t="s">
        <v>206</v>
      </c>
      <c r="C115" s="34" t="s">
        <v>71</v>
      </c>
      <c r="D115" s="43">
        <f>SUM(D116)</f>
        <v>800</v>
      </c>
      <c r="E115" s="43">
        <f>SUM(E116)</f>
        <v>691.8</v>
      </c>
    </row>
    <row r="116" spans="2:5" ht="54.75">
      <c r="B116" s="18" t="s">
        <v>207</v>
      </c>
      <c r="C116" s="30" t="s">
        <v>72</v>
      </c>
      <c r="D116" s="44">
        <v>800</v>
      </c>
      <c r="E116" s="44">
        <v>691.8</v>
      </c>
    </row>
    <row r="117" spans="2:5" ht="54.75">
      <c r="B117" s="8" t="s">
        <v>208</v>
      </c>
      <c r="C117" s="35" t="s">
        <v>136</v>
      </c>
      <c r="D117" s="43">
        <f>SUM(D118)</f>
        <v>5348.9</v>
      </c>
      <c r="E117" s="43">
        <f>SUM(E118)</f>
        <v>5348.9</v>
      </c>
    </row>
    <row r="118" spans="2:5" ht="54.75">
      <c r="B118" s="18" t="s">
        <v>209</v>
      </c>
      <c r="C118" s="36" t="s">
        <v>135</v>
      </c>
      <c r="D118" s="44">
        <v>5348.9</v>
      </c>
      <c r="E118" s="44">
        <v>5348.9</v>
      </c>
    </row>
    <row r="119" spans="2:5" ht="41.25">
      <c r="B119" s="8" t="s">
        <v>210</v>
      </c>
      <c r="C119" s="5" t="s">
        <v>139</v>
      </c>
      <c r="D119" s="43">
        <f>SUM(D120)</f>
        <v>15522</v>
      </c>
      <c r="E119" s="43">
        <f>SUM(E120)</f>
        <v>15363</v>
      </c>
    </row>
    <row r="120" spans="2:5" ht="54.75">
      <c r="B120" s="18" t="s">
        <v>211</v>
      </c>
      <c r="C120" s="9" t="s">
        <v>138</v>
      </c>
      <c r="D120" s="44">
        <v>15522</v>
      </c>
      <c r="E120" s="44">
        <v>15363</v>
      </c>
    </row>
    <row r="121" spans="2:5" ht="27">
      <c r="B121" s="27" t="s">
        <v>212</v>
      </c>
      <c r="C121" s="33" t="s">
        <v>68</v>
      </c>
      <c r="D121" s="43">
        <f>SUM(D122)</f>
        <v>1792.1</v>
      </c>
      <c r="E121" s="43">
        <f>SUM(E122)</f>
        <v>1792.1</v>
      </c>
    </row>
    <row r="122" spans="2:5" ht="30" customHeight="1">
      <c r="B122" s="28" t="s">
        <v>213</v>
      </c>
      <c r="C122" s="7" t="s">
        <v>67</v>
      </c>
      <c r="D122" s="44">
        <v>1792.1</v>
      </c>
      <c r="E122" s="44">
        <v>1792.1</v>
      </c>
    </row>
    <row r="123" spans="2:5" ht="41.25">
      <c r="B123" s="27" t="s">
        <v>253</v>
      </c>
      <c r="C123" s="1" t="s">
        <v>254</v>
      </c>
      <c r="D123" s="43">
        <f>SUM(D124)</f>
        <v>79.4</v>
      </c>
      <c r="E123" s="43">
        <f>SUM(E124)</f>
        <v>0</v>
      </c>
    </row>
    <row r="124" spans="2:5" ht="54.75">
      <c r="B124" s="28" t="s">
        <v>253</v>
      </c>
      <c r="C124" s="7" t="s">
        <v>255</v>
      </c>
      <c r="D124" s="44">
        <v>79.4</v>
      </c>
      <c r="E124" s="44">
        <v>0</v>
      </c>
    </row>
    <row r="125" spans="2:5" ht="41.25">
      <c r="B125" s="8" t="s">
        <v>214</v>
      </c>
      <c r="C125" s="37" t="s">
        <v>184</v>
      </c>
      <c r="D125" s="43">
        <f>SUM(D126)</f>
        <v>149.7</v>
      </c>
      <c r="E125" s="43">
        <f>SUM(E126)</f>
        <v>149.7</v>
      </c>
    </row>
    <row r="126" spans="2:5" ht="42.75" customHeight="1">
      <c r="B126" s="4" t="s">
        <v>215</v>
      </c>
      <c r="C126" s="14" t="s">
        <v>185</v>
      </c>
      <c r="D126" s="44">
        <v>149.7</v>
      </c>
      <c r="E126" s="44">
        <v>149.7</v>
      </c>
    </row>
    <row r="127" spans="2:5" ht="41.25">
      <c r="B127" s="26" t="s">
        <v>216</v>
      </c>
      <c r="C127" s="33" t="s">
        <v>63</v>
      </c>
      <c r="D127" s="43">
        <f>SUM(D128)</f>
        <v>2289.5</v>
      </c>
      <c r="E127" s="43">
        <f>SUM(E128)</f>
        <v>2289.4</v>
      </c>
    </row>
    <row r="128" spans="2:5" ht="41.25">
      <c r="B128" s="22" t="s">
        <v>217</v>
      </c>
      <c r="C128" s="30" t="s">
        <v>64</v>
      </c>
      <c r="D128" s="44">
        <v>2289.5</v>
      </c>
      <c r="E128" s="44">
        <v>2289.4</v>
      </c>
    </row>
    <row r="129" spans="2:5" ht="27">
      <c r="B129" s="26" t="s">
        <v>218</v>
      </c>
      <c r="C129" s="1" t="s">
        <v>76</v>
      </c>
      <c r="D129" s="43">
        <f>SUM(D130)</f>
        <v>9726.9</v>
      </c>
      <c r="E129" s="43">
        <f>SUM(E130)</f>
        <v>9726.9</v>
      </c>
    </row>
    <row r="130" spans="2:5" ht="27">
      <c r="B130" s="22" t="s">
        <v>219</v>
      </c>
      <c r="C130" s="30" t="s">
        <v>62</v>
      </c>
      <c r="D130" s="44">
        <v>9726.9</v>
      </c>
      <c r="E130" s="44">
        <v>9726.9</v>
      </c>
    </row>
    <row r="131" spans="2:5" ht="41.25">
      <c r="B131" s="26" t="s">
        <v>220</v>
      </c>
      <c r="C131" s="1" t="s">
        <v>87</v>
      </c>
      <c r="D131" s="43">
        <f>SUM(D132)</f>
        <v>700</v>
      </c>
      <c r="E131" s="43">
        <f>SUM(E132)</f>
        <v>457</v>
      </c>
    </row>
    <row r="132" spans="2:5" ht="41.25">
      <c r="B132" s="22" t="s">
        <v>221</v>
      </c>
      <c r="C132" s="7" t="s">
        <v>88</v>
      </c>
      <c r="D132" s="44">
        <v>700</v>
      </c>
      <c r="E132" s="44">
        <v>457</v>
      </c>
    </row>
    <row r="133" spans="2:5" ht="54.75">
      <c r="B133" s="3" t="s">
        <v>222</v>
      </c>
      <c r="C133" s="33" t="s">
        <v>89</v>
      </c>
      <c r="D133" s="43">
        <f>SUM(D134)</f>
        <v>198</v>
      </c>
      <c r="E133" s="43">
        <f>SUM(E134)</f>
        <v>157.5</v>
      </c>
    </row>
    <row r="134" spans="2:5" ht="69">
      <c r="B134" s="18" t="s">
        <v>223</v>
      </c>
      <c r="C134" s="30" t="s">
        <v>90</v>
      </c>
      <c r="D134" s="44">
        <v>198</v>
      </c>
      <c r="E134" s="44">
        <v>157.5</v>
      </c>
    </row>
    <row r="135" spans="2:5" ht="41.25">
      <c r="B135" s="27" t="s">
        <v>224</v>
      </c>
      <c r="C135" s="33" t="s">
        <v>86</v>
      </c>
      <c r="D135" s="43">
        <f>D136</f>
        <v>4.8</v>
      </c>
      <c r="E135" s="43">
        <f>E136</f>
        <v>4.8</v>
      </c>
    </row>
    <row r="136" spans="2:5" ht="54.75">
      <c r="B136" s="28" t="s">
        <v>225</v>
      </c>
      <c r="C136" s="30" t="s">
        <v>81</v>
      </c>
      <c r="D136" s="44">
        <v>4.8</v>
      </c>
      <c r="E136" s="44">
        <v>4.8</v>
      </c>
    </row>
    <row r="137" spans="2:5" ht="69">
      <c r="B137" s="8" t="s">
        <v>226</v>
      </c>
      <c r="C137" s="37" t="s">
        <v>165</v>
      </c>
      <c r="D137" s="43">
        <f>D138</f>
        <v>17667</v>
      </c>
      <c r="E137" s="43">
        <f>E138</f>
        <v>17644.1</v>
      </c>
    </row>
    <row r="138" spans="2:5" ht="69">
      <c r="B138" s="18" t="s">
        <v>227</v>
      </c>
      <c r="C138" s="14" t="s">
        <v>166</v>
      </c>
      <c r="D138" s="44">
        <v>17667</v>
      </c>
      <c r="E138" s="44">
        <v>17644.1</v>
      </c>
    </row>
    <row r="139" spans="2:5" ht="41.25">
      <c r="B139" s="8" t="s">
        <v>256</v>
      </c>
      <c r="C139" s="37" t="s">
        <v>258</v>
      </c>
      <c r="D139" s="43">
        <f>D140</f>
        <v>3017.7</v>
      </c>
      <c r="E139" s="43">
        <f>E140</f>
        <v>2815.1</v>
      </c>
    </row>
    <row r="140" spans="2:5" ht="41.25">
      <c r="B140" s="18" t="s">
        <v>257</v>
      </c>
      <c r="C140" s="14" t="s">
        <v>259</v>
      </c>
      <c r="D140" s="44">
        <v>3017.7</v>
      </c>
      <c r="E140" s="44">
        <v>2815.1</v>
      </c>
    </row>
    <row r="141" spans="2:5" ht="15">
      <c r="B141" s="26" t="s">
        <v>73</v>
      </c>
      <c r="C141" s="1" t="s">
        <v>74</v>
      </c>
      <c r="D141" s="43">
        <f>SUM(D142)</f>
        <v>1115.2</v>
      </c>
      <c r="E141" s="43">
        <f>SUM(E142)</f>
        <v>1314.7</v>
      </c>
    </row>
    <row r="142" spans="2:5" ht="41.25">
      <c r="B142" s="18" t="s">
        <v>137</v>
      </c>
      <c r="C142" s="30" t="s">
        <v>75</v>
      </c>
      <c r="D142" s="44">
        <v>1115.2</v>
      </c>
      <c r="E142" s="44">
        <v>1314.7</v>
      </c>
    </row>
    <row r="143" spans="2:5" ht="27">
      <c r="B143" s="8" t="s">
        <v>125</v>
      </c>
      <c r="C143" s="33" t="s">
        <v>128</v>
      </c>
      <c r="D143" s="43">
        <f>SUM(D144)</f>
        <v>0</v>
      </c>
      <c r="E143" s="43">
        <f>SUM(E144)</f>
        <v>-81153</v>
      </c>
    </row>
    <row r="144" spans="2:5" ht="41.25">
      <c r="B144" s="18" t="s">
        <v>126</v>
      </c>
      <c r="C144" s="30" t="s">
        <v>127</v>
      </c>
      <c r="D144" s="44">
        <v>0</v>
      </c>
      <c r="E144" s="44">
        <v>-81153</v>
      </c>
    </row>
    <row r="145" spans="2:5" ht="15">
      <c r="B145" s="10" t="s">
        <v>77</v>
      </c>
      <c r="C145" s="2"/>
      <c r="D145" s="43">
        <f>SUM(D9+D95+D141+D143)</f>
        <v>1324758.6</v>
      </c>
      <c r="E145" s="43">
        <f>SUM(E9+E94)</f>
        <v>1238053.2</v>
      </c>
    </row>
    <row r="148" spans="3:5" ht="13.5">
      <c r="C148" s="50"/>
      <c r="D148" s="50"/>
      <c r="E148" s="50"/>
    </row>
  </sheetData>
  <sheetProtection/>
  <mergeCells count="10">
    <mergeCell ref="D1:E1"/>
    <mergeCell ref="C2:E2"/>
    <mergeCell ref="C148:E148"/>
    <mergeCell ref="E7:E8"/>
    <mergeCell ref="B7:B8"/>
    <mergeCell ref="C7:C8"/>
    <mergeCell ref="D7:D8"/>
    <mergeCell ref="B4:E4"/>
    <mergeCell ref="B3:E3"/>
    <mergeCell ref="B5:E5"/>
  </mergeCells>
  <printOptions/>
  <pageMargins left="0" right="0.15748031496062992" top="0.4724409448818898" bottom="0.35433070866141736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Ирина</cp:lastModifiedBy>
  <cp:lastPrinted>2019-03-18T04:10:33Z</cp:lastPrinted>
  <dcterms:created xsi:type="dcterms:W3CDTF">2006-11-03T02:36:03Z</dcterms:created>
  <dcterms:modified xsi:type="dcterms:W3CDTF">2019-03-18T04:12:47Z</dcterms:modified>
  <cp:category/>
  <cp:version/>
  <cp:contentType/>
  <cp:contentStatus/>
</cp:coreProperties>
</file>