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споряжение" sheetId="18" r:id="rId1"/>
    <sheet name="СОШ 1" sheetId="1" r:id="rId2"/>
    <sheet name="ООШ 18" sheetId="2" r:id="rId3"/>
    <sheet name="ООШ 29" sheetId="3" r:id="rId4"/>
    <sheet name="СОШ 30" sheetId="4" r:id="rId5"/>
    <sheet name="ДДТ" sheetId="5" r:id="rId6"/>
    <sheet name="дс 1" sheetId="7" r:id="rId7"/>
    <sheet name="дс 7" sheetId="8" r:id="rId8"/>
    <sheet name="дс 10" sheetId="10" r:id="rId9"/>
    <sheet name="дс 11" sheetId="11" r:id="rId10"/>
    <sheet name="дс 24" sheetId="9" r:id="rId11"/>
    <sheet name="дс 37" sheetId="12" r:id="rId12"/>
    <sheet name="дс 38" sheetId="13" r:id="rId13"/>
    <sheet name="дс 2" sheetId="14" r:id="rId14"/>
    <sheet name="дс 12" sheetId="15" r:id="rId15"/>
    <sheet name="дс15" sheetId="16" r:id="rId16"/>
    <sheet name="Планета" sheetId="17" r:id="rId17"/>
    <sheet name="СОШ 2" sheetId="6" r:id="rId18"/>
  </sheets>
  <calcPr calcId="144525"/>
</workbook>
</file>

<file path=xl/calcChain.xml><?xml version="1.0" encoding="utf-8"?>
<calcChain xmlns="http://schemas.openxmlformats.org/spreadsheetml/2006/main">
  <c r="J163" i="14" l="1"/>
  <c r="J163" i="1"/>
  <c r="J160" i="1" s="1"/>
  <c r="F163" i="3" l="1"/>
  <c r="F155" i="3" s="1"/>
  <c r="G159" i="4" l="1"/>
  <c r="E159" i="4" s="1"/>
  <c r="G163" i="4"/>
  <c r="F163" i="4"/>
  <c r="F164" i="4"/>
  <c r="F164" i="3"/>
  <c r="G163" i="1" l="1"/>
  <c r="J194" i="17" l="1"/>
  <c r="G194" i="17" s="1"/>
  <c r="F194" i="17"/>
  <c r="E194" i="17"/>
  <c r="M193" i="17"/>
  <c r="L193" i="17"/>
  <c r="K193" i="17"/>
  <c r="E182" i="17"/>
  <c r="E180" i="17"/>
  <c r="E179" i="17" s="1"/>
  <c r="K179" i="17"/>
  <c r="J179" i="17"/>
  <c r="I179" i="17"/>
  <c r="H179" i="17"/>
  <c r="G179" i="17"/>
  <c r="F179" i="17"/>
  <c r="E178" i="17"/>
  <c r="E176" i="17"/>
  <c r="K175" i="17"/>
  <c r="J175" i="17"/>
  <c r="I175" i="17"/>
  <c r="H175" i="17"/>
  <c r="G175" i="17"/>
  <c r="F175" i="17"/>
  <c r="E175" i="17"/>
  <c r="E174" i="17"/>
  <c r="H196" i="17" s="1"/>
  <c r="I196" i="17" s="1"/>
  <c r="E173" i="17"/>
  <c r="E171" i="17"/>
  <c r="K169" i="17"/>
  <c r="I169" i="17"/>
  <c r="H169" i="17"/>
  <c r="E169" i="17" s="1"/>
  <c r="K168" i="17"/>
  <c r="E166" i="17"/>
  <c r="K164" i="17"/>
  <c r="K163" i="17" s="1"/>
  <c r="J164" i="17"/>
  <c r="I164" i="17"/>
  <c r="I163" i="17" s="1"/>
  <c r="H164" i="17"/>
  <c r="G164" i="17"/>
  <c r="G163" i="17" s="1"/>
  <c r="G159" i="17" s="1"/>
  <c r="E159" i="17" s="1"/>
  <c r="F164" i="17"/>
  <c r="E164" i="17"/>
  <c r="E163" i="17" s="1"/>
  <c r="J163" i="17"/>
  <c r="J160" i="17" s="1"/>
  <c r="E160" i="17" s="1"/>
  <c r="H163" i="17"/>
  <c r="F163" i="17"/>
  <c r="F155" i="17"/>
  <c r="E155" i="17" s="1"/>
  <c r="F128" i="17"/>
  <c r="F112" i="17"/>
  <c r="F109" i="17"/>
  <c r="F106" i="17"/>
  <c r="F93" i="17"/>
  <c r="F80" i="17"/>
  <c r="F73" i="17" s="1"/>
  <c r="F72" i="17" s="1"/>
  <c r="F49" i="17"/>
  <c r="F47" i="17"/>
  <c r="F196" i="17" l="1"/>
  <c r="F193" i="17" s="1"/>
  <c r="I193" i="17"/>
  <c r="E152" i="17"/>
  <c r="J196" i="17"/>
  <c r="G196" i="17" s="1"/>
  <c r="G193" i="17" s="1"/>
  <c r="H193" i="17"/>
  <c r="J193" i="17"/>
  <c r="E196" i="17"/>
  <c r="E193" i="17" s="1"/>
  <c r="J194" i="16" l="1"/>
  <c r="G194" i="16" s="1"/>
  <c r="F194" i="16"/>
  <c r="E194" i="16"/>
  <c r="M193" i="16"/>
  <c r="L193" i="16"/>
  <c r="K193" i="16"/>
  <c r="E182" i="16"/>
  <c r="E180" i="16"/>
  <c r="E179" i="16" s="1"/>
  <c r="K179" i="16"/>
  <c r="J179" i="16"/>
  <c r="I179" i="16"/>
  <c r="H179" i="16"/>
  <c r="G179" i="16"/>
  <c r="F179" i="16"/>
  <c r="E178" i="16"/>
  <c r="E176" i="16"/>
  <c r="K175" i="16"/>
  <c r="J175" i="16"/>
  <c r="I175" i="16"/>
  <c r="H175" i="16"/>
  <c r="G175" i="16"/>
  <c r="F175" i="16"/>
  <c r="E175" i="16"/>
  <c r="E174" i="16"/>
  <c r="H196" i="16" s="1"/>
  <c r="I196" i="16" s="1"/>
  <c r="E173" i="16"/>
  <c r="E171" i="16"/>
  <c r="K169" i="16"/>
  <c r="I169" i="16"/>
  <c r="H169" i="16"/>
  <c r="E169" i="16" s="1"/>
  <c r="K168" i="16"/>
  <c r="E166" i="16"/>
  <c r="K164" i="16"/>
  <c r="K163" i="16" s="1"/>
  <c r="J164" i="16"/>
  <c r="I164" i="16"/>
  <c r="I163" i="16" s="1"/>
  <c r="H164" i="16"/>
  <c r="G164" i="16"/>
  <c r="G163" i="16" s="1"/>
  <c r="G159" i="16" s="1"/>
  <c r="E159" i="16" s="1"/>
  <c r="F164" i="16"/>
  <c r="E164" i="16"/>
  <c r="E163" i="16" s="1"/>
  <c r="J163" i="16"/>
  <c r="H163" i="16"/>
  <c r="F163" i="16"/>
  <c r="J160" i="16"/>
  <c r="E160" i="16" s="1"/>
  <c r="F155" i="16"/>
  <c r="E155" i="16" s="1"/>
  <c r="F128" i="16"/>
  <c r="F112" i="16"/>
  <c r="F109" i="16"/>
  <c r="F106" i="16"/>
  <c r="F93" i="16"/>
  <c r="F80" i="16"/>
  <c r="F73" i="16" s="1"/>
  <c r="F72" i="16" s="1"/>
  <c r="F49" i="16"/>
  <c r="F47" i="16"/>
  <c r="F193" i="16" l="1"/>
  <c r="F196" i="16"/>
  <c r="I193" i="16"/>
  <c r="E152" i="16"/>
  <c r="G193" i="16"/>
  <c r="J196" i="16"/>
  <c r="G196" i="16" s="1"/>
  <c r="H193" i="16"/>
  <c r="J193" i="16"/>
  <c r="E196" i="16"/>
  <c r="E193" i="16" s="1"/>
  <c r="H196" i="15" l="1"/>
  <c r="I196" i="15" s="1"/>
  <c r="J194" i="15"/>
  <c r="G194" i="15" s="1"/>
  <c r="F194" i="15"/>
  <c r="E194" i="15"/>
  <c r="M193" i="15"/>
  <c r="L193" i="15"/>
  <c r="K193" i="15"/>
  <c r="E182" i="15"/>
  <c r="E180" i="15"/>
  <c r="E179" i="15" s="1"/>
  <c r="K179" i="15"/>
  <c r="J179" i="15"/>
  <c r="I179" i="15"/>
  <c r="H179" i="15"/>
  <c r="G179" i="15"/>
  <c r="F179" i="15"/>
  <c r="E178" i="15"/>
  <c r="E176" i="15"/>
  <c r="K175" i="15"/>
  <c r="J175" i="15"/>
  <c r="I175" i="15"/>
  <c r="H175" i="15"/>
  <c r="G175" i="15"/>
  <c r="F175" i="15"/>
  <c r="E175" i="15"/>
  <c r="E174" i="15"/>
  <c r="E173" i="15"/>
  <c r="E171" i="15"/>
  <c r="K169" i="15"/>
  <c r="I169" i="15"/>
  <c r="H169" i="15"/>
  <c r="E169" i="15" s="1"/>
  <c r="K168" i="15"/>
  <c r="E166" i="15"/>
  <c r="K164" i="15"/>
  <c r="K163" i="15" s="1"/>
  <c r="J164" i="15"/>
  <c r="I164" i="15"/>
  <c r="I163" i="15" s="1"/>
  <c r="H164" i="15"/>
  <c r="G164" i="15"/>
  <c r="G163" i="15" s="1"/>
  <c r="G159" i="15" s="1"/>
  <c r="E159" i="15" s="1"/>
  <c r="F164" i="15"/>
  <c r="E164" i="15"/>
  <c r="E163" i="15" s="1"/>
  <c r="J163" i="15"/>
  <c r="H163" i="15"/>
  <c r="F163" i="15"/>
  <c r="J160" i="15"/>
  <c r="E160" i="15" s="1"/>
  <c r="F155" i="15"/>
  <c r="E155" i="15" s="1"/>
  <c r="F128" i="15"/>
  <c r="F112" i="15"/>
  <c r="F109" i="15"/>
  <c r="F106" i="15"/>
  <c r="F93" i="15"/>
  <c r="F80" i="15"/>
  <c r="F73" i="15" s="1"/>
  <c r="F72" i="15" s="1"/>
  <c r="F62" i="15"/>
  <c r="F49" i="15"/>
  <c r="F47" i="15" s="1"/>
  <c r="F193" i="15" l="1"/>
  <c r="F196" i="15"/>
  <c r="I193" i="15"/>
  <c r="E152" i="15"/>
  <c r="G193" i="15"/>
  <c r="J196" i="15"/>
  <c r="G196" i="15" s="1"/>
  <c r="H193" i="15"/>
  <c r="J193" i="15"/>
  <c r="E196" i="15"/>
  <c r="E193" i="15" s="1"/>
  <c r="J194" i="14" l="1"/>
  <c r="G194" i="14"/>
  <c r="F194" i="14"/>
  <c r="E194" i="14"/>
  <c r="M193" i="14"/>
  <c r="L193" i="14"/>
  <c r="K193" i="14"/>
  <c r="E182" i="14"/>
  <c r="E180" i="14"/>
  <c r="K179" i="14"/>
  <c r="J179" i="14"/>
  <c r="I179" i="14"/>
  <c r="H179" i="14"/>
  <c r="G179" i="14"/>
  <c r="F179" i="14"/>
  <c r="E179" i="14"/>
  <c r="E178" i="14"/>
  <c r="E176" i="14"/>
  <c r="E175" i="14" s="1"/>
  <c r="K175" i="14"/>
  <c r="J175" i="14"/>
  <c r="I175" i="14"/>
  <c r="H175" i="14"/>
  <c r="G175" i="14"/>
  <c r="F175" i="14"/>
  <c r="E174" i="14"/>
  <c r="H196" i="14" s="1"/>
  <c r="E173" i="14"/>
  <c r="E171" i="14"/>
  <c r="K169" i="14"/>
  <c r="I169" i="14"/>
  <c r="H169" i="14"/>
  <c r="E169" i="14"/>
  <c r="K168" i="14"/>
  <c r="I168" i="14"/>
  <c r="H168" i="14"/>
  <c r="G168" i="14"/>
  <c r="E166" i="14"/>
  <c r="K164" i="14"/>
  <c r="K163" i="14" s="1"/>
  <c r="J164" i="14"/>
  <c r="I164" i="14"/>
  <c r="I163" i="14" s="1"/>
  <c r="H164" i="14"/>
  <c r="G164" i="14"/>
  <c r="G163" i="14" s="1"/>
  <c r="G159" i="14" s="1"/>
  <c r="E159" i="14" s="1"/>
  <c r="F164" i="14"/>
  <c r="E164" i="14"/>
  <c r="H163" i="14"/>
  <c r="F163" i="14"/>
  <c r="J160" i="14"/>
  <c r="E160" i="14" s="1"/>
  <c r="F155" i="14"/>
  <c r="E155" i="14" s="1"/>
  <c r="F128" i="14"/>
  <c r="F112" i="14"/>
  <c r="F109" i="14"/>
  <c r="F106" i="14"/>
  <c r="F93" i="14"/>
  <c r="F80" i="14"/>
  <c r="F73" i="14" s="1"/>
  <c r="F72" i="14" s="1"/>
  <c r="F49" i="14"/>
  <c r="F47" i="14"/>
  <c r="E163" i="14" l="1"/>
  <c r="E152" i="14"/>
  <c r="J196" i="14"/>
  <c r="I196" i="14"/>
  <c r="E196" i="14"/>
  <c r="E193" i="14" s="1"/>
  <c r="H193" i="14"/>
  <c r="F196" i="14" l="1"/>
  <c r="F193" i="14" s="1"/>
  <c r="I193" i="14"/>
  <c r="G196" i="14"/>
  <c r="G193" i="14" s="1"/>
  <c r="J193" i="14"/>
  <c r="J194" i="13" l="1"/>
  <c r="G194" i="13"/>
  <c r="F194" i="13"/>
  <c r="E194" i="13"/>
  <c r="M193" i="13"/>
  <c r="L193" i="13"/>
  <c r="K193" i="13"/>
  <c r="E182" i="13"/>
  <c r="E180" i="13"/>
  <c r="K179" i="13"/>
  <c r="J179" i="13"/>
  <c r="I179" i="13"/>
  <c r="H179" i="13"/>
  <c r="G179" i="13"/>
  <c r="F179" i="13"/>
  <c r="E179" i="13"/>
  <c r="E178" i="13"/>
  <c r="E176" i="13"/>
  <c r="E175" i="13" s="1"/>
  <c r="K175" i="13"/>
  <c r="J175" i="13"/>
  <c r="I175" i="13"/>
  <c r="H175" i="13"/>
  <c r="G175" i="13"/>
  <c r="F175" i="13"/>
  <c r="E174" i="13"/>
  <c r="H196" i="13" s="1"/>
  <c r="E173" i="13"/>
  <c r="E171" i="13"/>
  <c r="K169" i="13"/>
  <c r="I169" i="13"/>
  <c r="H169" i="13"/>
  <c r="E169" i="13"/>
  <c r="K168" i="13"/>
  <c r="E166" i="13"/>
  <c r="E164" i="13" s="1"/>
  <c r="E163" i="13" s="1"/>
  <c r="K164" i="13"/>
  <c r="J164" i="13"/>
  <c r="J163" i="13" s="1"/>
  <c r="J160" i="13" s="1"/>
  <c r="E160" i="13" s="1"/>
  <c r="I164" i="13"/>
  <c r="H164" i="13"/>
  <c r="H163" i="13" s="1"/>
  <c r="G164" i="13"/>
  <c r="F164" i="13"/>
  <c r="F163" i="13" s="1"/>
  <c r="F155" i="13" s="1"/>
  <c r="E155" i="13" s="1"/>
  <c r="K163" i="13"/>
  <c r="I163" i="13"/>
  <c r="G163" i="13"/>
  <c r="G159" i="13" s="1"/>
  <c r="E159" i="13" s="1"/>
  <c r="F128" i="13"/>
  <c r="F112" i="13"/>
  <c r="F109" i="13"/>
  <c r="F106" i="13" s="1"/>
  <c r="F93" i="13"/>
  <c r="F80" i="13"/>
  <c r="F73" i="13"/>
  <c r="F72" i="13" s="1"/>
  <c r="F49" i="13"/>
  <c r="F47" i="13" s="1"/>
  <c r="E152" i="13" l="1"/>
  <c r="J196" i="13"/>
  <c r="I196" i="13"/>
  <c r="E196" i="13"/>
  <c r="E193" i="13" s="1"/>
  <c r="H193" i="13"/>
  <c r="G196" i="13" l="1"/>
  <c r="G193" i="13" s="1"/>
  <c r="J193" i="13"/>
  <c r="F196" i="13"/>
  <c r="F193" i="13" s="1"/>
  <c r="I193" i="13"/>
  <c r="J194" i="12" l="1"/>
  <c r="G194" i="12"/>
  <c r="F194" i="12"/>
  <c r="E194" i="12"/>
  <c r="M193" i="12"/>
  <c r="L193" i="12"/>
  <c r="K193" i="12"/>
  <c r="E182" i="12"/>
  <c r="E180" i="12"/>
  <c r="K179" i="12"/>
  <c r="J179" i="12"/>
  <c r="I179" i="12"/>
  <c r="H179" i="12"/>
  <c r="G179" i="12"/>
  <c r="F179" i="12"/>
  <c r="E179" i="12"/>
  <c r="E178" i="12"/>
  <c r="E176" i="12"/>
  <c r="E175" i="12" s="1"/>
  <c r="K175" i="12"/>
  <c r="J175" i="12"/>
  <c r="I175" i="12"/>
  <c r="H175" i="12"/>
  <c r="G175" i="12"/>
  <c r="F175" i="12"/>
  <c r="E174" i="12"/>
  <c r="H196" i="12" s="1"/>
  <c r="E173" i="12"/>
  <c r="E171" i="12"/>
  <c r="K169" i="12"/>
  <c r="I169" i="12"/>
  <c r="H169" i="12"/>
  <c r="E169" i="12"/>
  <c r="K168" i="12"/>
  <c r="E166" i="12"/>
  <c r="E164" i="12" s="1"/>
  <c r="E163" i="12" s="1"/>
  <c r="K164" i="12"/>
  <c r="J164" i="12"/>
  <c r="J163" i="12" s="1"/>
  <c r="J160" i="12" s="1"/>
  <c r="E160" i="12" s="1"/>
  <c r="I164" i="12"/>
  <c r="H164" i="12"/>
  <c r="H163" i="12" s="1"/>
  <c r="G164" i="12"/>
  <c r="F164" i="12"/>
  <c r="F163" i="12" s="1"/>
  <c r="F155" i="12" s="1"/>
  <c r="E155" i="12" s="1"/>
  <c r="E152" i="12" s="1"/>
  <c r="K163" i="12"/>
  <c r="I163" i="12"/>
  <c r="G163" i="12"/>
  <c r="G159" i="12" s="1"/>
  <c r="E159" i="12" s="1"/>
  <c r="F128" i="12"/>
  <c r="F112" i="12"/>
  <c r="F109" i="12"/>
  <c r="F106" i="12" s="1"/>
  <c r="F93" i="12"/>
  <c r="F80" i="12"/>
  <c r="F73" i="12"/>
  <c r="F72" i="12" s="1"/>
  <c r="F49" i="12"/>
  <c r="F47" i="12" s="1"/>
  <c r="J196" i="12" l="1"/>
  <c r="I196" i="12"/>
  <c r="E196" i="12"/>
  <c r="H193" i="12"/>
  <c r="E193" i="12"/>
  <c r="F196" i="12" l="1"/>
  <c r="F193" i="12" s="1"/>
  <c r="I193" i="12"/>
  <c r="G196" i="12"/>
  <c r="G193" i="12" s="1"/>
  <c r="J193" i="12"/>
  <c r="J194" i="9" l="1"/>
  <c r="G194" i="9"/>
  <c r="F194" i="9"/>
  <c r="E194" i="9"/>
  <c r="M193" i="9"/>
  <c r="L193" i="9"/>
  <c r="K193" i="9"/>
  <c r="E182" i="9"/>
  <c r="E180" i="9"/>
  <c r="K179" i="9"/>
  <c r="J179" i="9"/>
  <c r="I179" i="9"/>
  <c r="H179" i="9"/>
  <c r="G179" i="9"/>
  <c r="F179" i="9"/>
  <c r="E179" i="9"/>
  <c r="E178" i="9"/>
  <c r="E176" i="9"/>
  <c r="E175" i="9" s="1"/>
  <c r="K175" i="9"/>
  <c r="J175" i="9"/>
  <c r="I175" i="9"/>
  <c r="H175" i="9"/>
  <c r="G175" i="9"/>
  <c r="F175" i="9"/>
  <c r="E174" i="9"/>
  <c r="H196" i="9" s="1"/>
  <c r="E173" i="9"/>
  <c r="E171" i="9"/>
  <c r="K169" i="9"/>
  <c r="I169" i="9"/>
  <c r="H169" i="9"/>
  <c r="E169" i="9"/>
  <c r="K168" i="9"/>
  <c r="E166" i="9"/>
  <c r="E164" i="9" s="1"/>
  <c r="E163" i="9" s="1"/>
  <c r="K164" i="9"/>
  <c r="J164" i="9"/>
  <c r="J163" i="9" s="1"/>
  <c r="J160" i="9" s="1"/>
  <c r="E160" i="9" s="1"/>
  <c r="I164" i="9"/>
  <c r="H164" i="9"/>
  <c r="H163" i="9" s="1"/>
  <c r="G164" i="9"/>
  <c r="F164" i="9"/>
  <c r="F163" i="9" s="1"/>
  <c r="F155" i="9" s="1"/>
  <c r="E155" i="9" s="1"/>
  <c r="K163" i="9"/>
  <c r="I163" i="9"/>
  <c r="G163" i="9"/>
  <c r="G159" i="9" s="1"/>
  <c r="E159" i="9" s="1"/>
  <c r="F128" i="9"/>
  <c r="F112" i="9"/>
  <c r="F109" i="9"/>
  <c r="F106" i="9" s="1"/>
  <c r="F93" i="9"/>
  <c r="F80" i="9"/>
  <c r="F73" i="9"/>
  <c r="F72" i="9" s="1"/>
  <c r="F71" i="9"/>
  <c r="F62" i="9"/>
  <c r="F49" i="9"/>
  <c r="F47" i="9" s="1"/>
  <c r="E152" i="9" l="1"/>
  <c r="J196" i="9"/>
  <c r="I196" i="9"/>
  <c r="E196" i="9"/>
  <c r="E193" i="9" s="1"/>
  <c r="H193" i="9"/>
  <c r="G196" i="9" l="1"/>
  <c r="G193" i="9" s="1"/>
  <c r="J193" i="9"/>
  <c r="F196" i="9"/>
  <c r="F193" i="9" s="1"/>
  <c r="I193" i="9"/>
  <c r="J194" i="11" l="1"/>
  <c r="G194" i="11" s="1"/>
  <c r="F194" i="11"/>
  <c r="E194" i="11"/>
  <c r="M193" i="11"/>
  <c r="L193" i="11"/>
  <c r="K193" i="11"/>
  <c r="E182" i="11"/>
  <c r="E180" i="11"/>
  <c r="K179" i="11"/>
  <c r="J179" i="11"/>
  <c r="I179" i="11"/>
  <c r="H179" i="11"/>
  <c r="G179" i="11"/>
  <c r="F179" i="11"/>
  <c r="E179" i="11"/>
  <c r="E178" i="11"/>
  <c r="E176" i="11"/>
  <c r="K175" i="11"/>
  <c r="J175" i="11"/>
  <c r="I175" i="11"/>
  <c r="H175" i="11"/>
  <c r="G175" i="11"/>
  <c r="F175" i="11"/>
  <c r="E175" i="11"/>
  <c r="E174" i="11"/>
  <c r="H196" i="11" s="1"/>
  <c r="E173" i="11"/>
  <c r="E171" i="11"/>
  <c r="K169" i="11"/>
  <c r="I169" i="11"/>
  <c r="H169" i="11"/>
  <c r="E169" i="11" s="1"/>
  <c r="E163" i="11" s="1"/>
  <c r="K168" i="11"/>
  <c r="I168" i="11"/>
  <c r="H168" i="11"/>
  <c r="G168" i="11"/>
  <c r="E166" i="11"/>
  <c r="K164" i="11"/>
  <c r="J164" i="11"/>
  <c r="I164" i="11"/>
  <c r="H164" i="11"/>
  <c r="G164" i="11"/>
  <c r="F164" i="11"/>
  <c r="E164" i="11"/>
  <c r="K163" i="11"/>
  <c r="J163" i="11"/>
  <c r="J160" i="11" s="1"/>
  <c r="E160" i="11" s="1"/>
  <c r="I163" i="11"/>
  <c r="H163" i="11"/>
  <c r="G163" i="11"/>
  <c r="G159" i="11" s="1"/>
  <c r="E159" i="11" s="1"/>
  <c r="F163" i="11"/>
  <c r="F155" i="11"/>
  <c r="E155" i="11"/>
  <c r="F128" i="11"/>
  <c r="F112" i="11"/>
  <c r="F109" i="11"/>
  <c r="F106" i="11" s="1"/>
  <c r="F93" i="11"/>
  <c r="F80" i="11"/>
  <c r="F73" i="11"/>
  <c r="F72" i="11" s="1"/>
  <c r="F49" i="11"/>
  <c r="F47" i="11" s="1"/>
  <c r="E152" i="11" l="1"/>
  <c r="J196" i="11"/>
  <c r="I196" i="11"/>
  <c r="E196" i="11"/>
  <c r="E193" i="11" s="1"/>
  <c r="H193" i="11"/>
  <c r="F196" i="11" l="1"/>
  <c r="F193" i="11" s="1"/>
  <c r="I193" i="11"/>
  <c r="G196" i="11"/>
  <c r="G193" i="11" s="1"/>
  <c r="J193" i="11"/>
  <c r="J194" i="10" l="1"/>
  <c r="G194" i="10" s="1"/>
  <c r="F194" i="10"/>
  <c r="E194" i="10"/>
  <c r="M193" i="10"/>
  <c r="L193" i="10"/>
  <c r="K193" i="10"/>
  <c r="E182" i="10"/>
  <c r="E180" i="10"/>
  <c r="E179" i="10" s="1"/>
  <c r="K179" i="10"/>
  <c r="J179" i="10"/>
  <c r="I179" i="10"/>
  <c r="H179" i="10"/>
  <c r="G179" i="10"/>
  <c r="F179" i="10"/>
  <c r="E178" i="10"/>
  <c r="E176" i="10"/>
  <c r="K175" i="10"/>
  <c r="J175" i="10"/>
  <c r="I175" i="10"/>
  <c r="H175" i="10"/>
  <c r="G175" i="10"/>
  <c r="F175" i="10"/>
  <c r="E174" i="10"/>
  <c r="H196" i="10" s="1"/>
  <c r="E173" i="10"/>
  <c r="E171" i="10"/>
  <c r="K169" i="10"/>
  <c r="I169" i="10"/>
  <c r="E169" i="10" s="1"/>
  <c r="H169" i="10"/>
  <c r="K168" i="10"/>
  <c r="E166" i="10"/>
  <c r="E164" i="10" s="1"/>
  <c r="K164" i="10"/>
  <c r="J164" i="10"/>
  <c r="J163" i="10" s="1"/>
  <c r="J160" i="10" s="1"/>
  <c r="E160" i="10" s="1"/>
  <c r="I164" i="10"/>
  <c r="H164" i="10"/>
  <c r="H163" i="10" s="1"/>
  <c r="G164" i="10"/>
  <c r="F164" i="10"/>
  <c r="F163" i="10" s="1"/>
  <c r="F155" i="10" s="1"/>
  <c r="E155" i="10" s="1"/>
  <c r="E152" i="10" s="1"/>
  <c r="K163" i="10"/>
  <c r="I163" i="10"/>
  <c r="G163" i="10"/>
  <c r="G159" i="10" s="1"/>
  <c r="E159" i="10" s="1"/>
  <c r="F128" i="10"/>
  <c r="F112" i="10"/>
  <c r="F109" i="10"/>
  <c r="F106" i="10" s="1"/>
  <c r="F93" i="10"/>
  <c r="F80" i="10"/>
  <c r="F73" i="10"/>
  <c r="F72" i="10" s="1"/>
  <c r="F49" i="10"/>
  <c r="F47" i="10" s="1"/>
  <c r="E163" i="10" l="1"/>
  <c r="E175" i="10"/>
  <c r="J196" i="10"/>
  <c r="I196" i="10"/>
  <c r="E196" i="10"/>
  <c r="E193" i="10" s="1"/>
  <c r="H193" i="10"/>
  <c r="G196" i="10" l="1"/>
  <c r="G193" i="10" s="1"/>
  <c r="J193" i="10"/>
  <c r="F196" i="10"/>
  <c r="F193" i="10" s="1"/>
  <c r="I193" i="10"/>
  <c r="J194" i="8" l="1"/>
  <c r="G194" i="8"/>
  <c r="F194" i="8"/>
  <c r="E194" i="8"/>
  <c r="M193" i="8"/>
  <c r="L193" i="8"/>
  <c r="K193" i="8"/>
  <c r="E182" i="8"/>
  <c r="E180" i="8"/>
  <c r="K179" i="8"/>
  <c r="J179" i="8"/>
  <c r="I179" i="8"/>
  <c r="H179" i="8"/>
  <c r="G179" i="8"/>
  <c r="F179" i="8"/>
  <c r="E179" i="8"/>
  <c r="E178" i="8"/>
  <c r="E176" i="8"/>
  <c r="E175" i="8" s="1"/>
  <c r="K175" i="8"/>
  <c r="J175" i="8"/>
  <c r="I175" i="8"/>
  <c r="H175" i="8"/>
  <c r="G175" i="8"/>
  <c r="F175" i="8"/>
  <c r="E174" i="8"/>
  <c r="H196" i="8" s="1"/>
  <c r="E173" i="8"/>
  <c r="E171" i="8"/>
  <c r="K169" i="8"/>
  <c r="I169" i="8"/>
  <c r="H169" i="8"/>
  <c r="E169" i="8"/>
  <c r="K168" i="8"/>
  <c r="E166" i="8"/>
  <c r="E164" i="8" s="1"/>
  <c r="E163" i="8" s="1"/>
  <c r="K164" i="8"/>
  <c r="J164" i="8"/>
  <c r="J163" i="8" s="1"/>
  <c r="J160" i="8" s="1"/>
  <c r="E160" i="8" s="1"/>
  <c r="I164" i="8"/>
  <c r="H164" i="8"/>
  <c r="H163" i="8" s="1"/>
  <c r="G164" i="8"/>
  <c r="F164" i="8"/>
  <c r="F163" i="8" s="1"/>
  <c r="F155" i="8" s="1"/>
  <c r="E155" i="8" s="1"/>
  <c r="K163" i="8"/>
  <c r="I163" i="8"/>
  <c r="G163" i="8"/>
  <c r="G159" i="8" s="1"/>
  <c r="E159" i="8" s="1"/>
  <c r="F128" i="8"/>
  <c r="F112" i="8"/>
  <c r="F109" i="8"/>
  <c r="F106" i="8" s="1"/>
  <c r="F93" i="8"/>
  <c r="F80" i="8"/>
  <c r="F73" i="8"/>
  <c r="F72" i="8" s="1"/>
  <c r="F49" i="8"/>
  <c r="F47" i="8" s="1"/>
  <c r="E152" i="8" l="1"/>
  <c r="J196" i="8"/>
  <c r="I196" i="8"/>
  <c r="E196" i="8"/>
  <c r="E193" i="8" s="1"/>
  <c r="H193" i="8"/>
  <c r="G196" i="8" l="1"/>
  <c r="G193" i="8" s="1"/>
  <c r="J193" i="8"/>
  <c r="F196" i="8"/>
  <c r="F193" i="8" s="1"/>
  <c r="I193" i="8"/>
  <c r="H196" i="7" l="1"/>
  <c r="I196" i="7" s="1"/>
  <c r="J194" i="7"/>
  <c r="G194" i="7" s="1"/>
  <c r="F194" i="7"/>
  <c r="E194" i="7"/>
  <c r="M193" i="7"/>
  <c r="L193" i="7"/>
  <c r="K193" i="7"/>
  <c r="E182" i="7"/>
  <c r="E180" i="7"/>
  <c r="E179" i="7" s="1"/>
  <c r="K179" i="7"/>
  <c r="J179" i="7"/>
  <c r="I179" i="7"/>
  <c r="H179" i="7"/>
  <c r="G179" i="7"/>
  <c r="F179" i="7"/>
  <c r="E178" i="7"/>
  <c r="E176" i="7"/>
  <c r="K175" i="7"/>
  <c r="J175" i="7"/>
  <c r="I175" i="7"/>
  <c r="H175" i="7"/>
  <c r="G175" i="7"/>
  <c r="F175" i="7"/>
  <c r="E175" i="7"/>
  <c r="E174" i="7"/>
  <c r="E173" i="7"/>
  <c r="E171" i="7"/>
  <c r="K169" i="7"/>
  <c r="I169" i="7"/>
  <c r="H169" i="7"/>
  <c r="E169" i="7" s="1"/>
  <c r="K168" i="7"/>
  <c r="E166" i="7"/>
  <c r="K164" i="7"/>
  <c r="K163" i="7" s="1"/>
  <c r="J164" i="7"/>
  <c r="I164" i="7"/>
  <c r="I163" i="7" s="1"/>
  <c r="H164" i="7"/>
  <c r="G164" i="7"/>
  <c r="G163" i="7" s="1"/>
  <c r="G159" i="7" s="1"/>
  <c r="E159" i="7" s="1"/>
  <c r="F164" i="7"/>
  <c r="E164" i="7"/>
  <c r="E163" i="7" s="1"/>
  <c r="J163" i="7"/>
  <c r="H163" i="7"/>
  <c r="F163" i="7"/>
  <c r="J160" i="7"/>
  <c r="E160" i="7" s="1"/>
  <c r="F155" i="7"/>
  <c r="E155" i="7" s="1"/>
  <c r="F128" i="7"/>
  <c r="F112" i="7"/>
  <c r="F109" i="7"/>
  <c r="F106" i="7"/>
  <c r="F93" i="7"/>
  <c r="F80" i="7"/>
  <c r="F73" i="7" s="1"/>
  <c r="F72" i="7" s="1"/>
  <c r="F49" i="7"/>
  <c r="F47" i="7"/>
  <c r="F193" i="7" l="1"/>
  <c r="F196" i="7"/>
  <c r="I193" i="7"/>
  <c r="E152" i="7"/>
  <c r="G193" i="7"/>
  <c r="J196" i="7"/>
  <c r="G196" i="7" s="1"/>
  <c r="H193" i="7"/>
  <c r="J193" i="7"/>
  <c r="E196" i="7"/>
  <c r="E193" i="7" s="1"/>
  <c r="H196" i="5" l="1"/>
  <c r="I196" i="5" s="1"/>
  <c r="J194" i="5"/>
  <c r="G194" i="5" s="1"/>
  <c r="F194" i="5"/>
  <c r="E194" i="5"/>
  <c r="M193" i="5"/>
  <c r="L193" i="5"/>
  <c r="K193" i="5"/>
  <c r="E182" i="5"/>
  <c r="E180" i="5"/>
  <c r="E179" i="5" s="1"/>
  <c r="K179" i="5"/>
  <c r="J179" i="5"/>
  <c r="I179" i="5"/>
  <c r="H179" i="5"/>
  <c r="G179" i="5"/>
  <c r="F179" i="5"/>
  <c r="E178" i="5"/>
  <c r="E176" i="5"/>
  <c r="K175" i="5"/>
  <c r="J175" i="5"/>
  <c r="I175" i="5"/>
  <c r="H175" i="5"/>
  <c r="G175" i="5"/>
  <c r="F175" i="5"/>
  <c r="E175" i="5"/>
  <c r="E174" i="5"/>
  <c r="E173" i="5"/>
  <c r="E171" i="5"/>
  <c r="K169" i="5"/>
  <c r="I169" i="5"/>
  <c r="H169" i="5"/>
  <c r="E169" i="5" s="1"/>
  <c r="E166" i="5"/>
  <c r="E164" i="5" s="1"/>
  <c r="E163" i="5" s="1"/>
  <c r="K164" i="5"/>
  <c r="J164" i="5"/>
  <c r="J163" i="5" s="1"/>
  <c r="J160" i="5" s="1"/>
  <c r="E160" i="5" s="1"/>
  <c r="I164" i="5"/>
  <c r="H164" i="5"/>
  <c r="H163" i="5" s="1"/>
  <c r="G164" i="5"/>
  <c r="F164" i="5"/>
  <c r="F163" i="5" s="1"/>
  <c r="F155" i="5" s="1"/>
  <c r="E155" i="5" s="1"/>
  <c r="E152" i="5" s="1"/>
  <c r="K163" i="5"/>
  <c r="I163" i="5"/>
  <c r="G163" i="5"/>
  <c r="G159" i="5" s="1"/>
  <c r="E159" i="5" s="1"/>
  <c r="F128" i="5"/>
  <c r="F112" i="5"/>
  <c r="F109" i="5"/>
  <c r="F106" i="5" s="1"/>
  <c r="F93" i="5"/>
  <c r="F80" i="5"/>
  <c r="F73" i="5"/>
  <c r="F72" i="5" s="1"/>
  <c r="F52" i="5"/>
  <c r="F49" i="5" s="1"/>
  <c r="F47" i="5" s="1"/>
  <c r="F193" i="5" l="1"/>
  <c r="F196" i="5"/>
  <c r="I193" i="5"/>
  <c r="J196" i="5"/>
  <c r="G196" i="5" s="1"/>
  <c r="G193" i="5" s="1"/>
  <c r="H193" i="5"/>
  <c r="J193" i="5"/>
  <c r="E196" i="5"/>
  <c r="E193" i="5" s="1"/>
  <c r="H196" i="6" l="1"/>
  <c r="I196" i="6" s="1"/>
  <c r="J194" i="6"/>
  <c r="G194" i="6" s="1"/>
  <c r="F194" i="6"/>
  <c r="E194" i="6"/>
  <c r="M193" i="6"/>
  <c r="L193" i="6"/>
  <c r="K193" i="6"/>
  <c r="E182" i="6"/>
  <c r="E180" i="6"/>
  <c r="E179" i="6" s="1"/>
  <c r="K179" i="6"/>
  <c r="J179" i="6"/>
  <c r="I179" i="6"/>
  <c r="H179" i="6"/>
  <c r="G179" i="6"/>
  <c r="F179" i="6"/>
  <c r="E178" i="6"/>
  <c r="E176" i="6"/>
  <c r="K175" i="6"/>
  <c r="J175" i="6"/>
  <c r="I175" i="6"/>
  <c r="H175" i="6"/>
  <c r="G175" i="6"/>
  <c r="F175" i="6"/>
  <c r="E175" i="6"/>
  <c r="E174" i="6"/>
  <c r="E173" i="6"/>
  <c r="E171" i="6"/>
  <c r="K169" i="6"/>
  <c r="K168" i="6" s="1"/>
  <c r="E168" i="6" s="1"/>
  <c r="J169" i="6"/>
  <c r="I169" i="6"/>
  <c r="H169" i="6"/>
  <c r="E169" i="6"/>
  <c r="I168" i="6"/>
  <c r="H168" i="6"/>
  <c r="E166" i="6"/>
  <c r="K164" i="6"/>
  <c r="K163" i="6" s="1"/>
  <c r="J164" i="6"/>
  <c r="I164" i="6"/>
  <c r="I163" i="6" s="1"/>
  <c r="H164" i="6"/>
  <c r="G164" i="6"/>
  <c r="G163" i="6" s="1"/>
  <c r="G159" i="6" s="1"/>
  <c r="E159" i="6" s="1"/>
  <c r="F164" i="6"/>
  <c r="E164" i="6"/>
  <c r="E163" i="6" s="1"/>
  <c r="J163" i="6"/>
  <c r="H163" i="6"/>
  <c r="F163" i="6"/>
  <c r="J160" i="6"/>
  <c r="E160" i="6" s="1"/>
  <c r="F155" i="6"/>
  <c r="E155" i="6" s="1"/>
  <c r="E152" i="6" s="1"/>
  <c r="F128" i="6"/>
  <c r="F112" i="6"/>
  <c r="F109" i="6"/>
  <c r="F106" i="6"/>
  <c r="F93" i="6"/>
  <c r="F80" i="6"/>
  <c r="F73" i="6" s="1"/>
  <c r="F72" i="6" s="1"/>
  <c r="F49" i="6"/>
  <c r="F47" i="6"/>
  <c r="F193" i="6" l="1"/>
  <c r="F196" i="6"/>
  <c r="I193" i="6"/>
  <c r="J196" i="6"/>
  <c r="G196" i="6" s="1"/>
  <c r="G193" i="6" s="1"/>
  <c r="H193" i="6"/>
  <c r="J193" i="6"/>
  <c r="E196" i="6"/>
  <c r="E193" i="6" s="1"/>
  <c r="J194" i="4" l="1"/>
  <c r="G194" i="4"/>
  <c r="F194" i="4"/>
  <c r="E194" i="4"/>
  <c r="M193" i="4"/>
  <c r="L193" i="4"/>
  <c r="K193" i="4"/>
  <c r="E182" i="4"/>
  <c r="E180" i="4"/>
  <c r="K179" i="4"/>
  <c r="J179" i="4"/>
  <c r="I179" i="4"/>
  <c r="H179" i="4"/>
  <c r="G179" i="4"/>
  <c r="F179" i="4"/>
  <c r="E179" i="4"/>
  <c r="E178" i="4"/>
  <c r="E176" i="4"/>
  <c r="E175" i="4" s="1"/>
  <c r="K175" i="4"/>
  <c r="J175" i="4"/>
  <c r="I175" i="4"/>
  <c r="H175" i="4"/>
  <c r="G175" i="4"/>
  <c r="F175" i="4"/>
  <c r="E174" i="4"/>
  <c r="H196" i="4" s="1"/>
  <c r="E173" i="4"/>
  <c r="E171" i="4"/>
  <c r="K169" i="4"/>
  <c r="I169" i="4"/>
  <c r="H169" i="4"/>
  <c r="E169" i="4"/>
  <c r="E166" i="4"/>
  <c r="K164" i="4"/>
  <c r="K163" i="4" s="1"/>
  <c r="J164" i="4"/>
  <c r="I164" i="4"/>
  <c r="I163" i="4" s="1"/>
  <c r="H164" i="4"/>
  <c r="G164" i="4"/>
  <c r="E164" i="4"/>
  <c r="E163" i="4" s="1"/>
  <c r="J163" i="4"/>
  <c r="H163" i="4"/>
  <c r="J160" i="4"/>
  <c r="E160" i="4" s="1"/>
  <c r="F155" i="4"/>
  <c r="E155" i="4" s="1"/>
  <c r="E152" i="4" s="1"/>
  <c r="F128" i="4"/>
  <c r="F112" i="4"/>
  <c r="F109" i="4"/>
  <c r="F106" i="4"/>
  <c r="F93" i="4"/>
  <c r="F80" i="4"/>
  <c r="F73" i="4" s="1"/>
  <c r="F72" i="4" s="1"/>
  <c r="F49" i="4"/>
  <c r="F47" i="4"/>
  <c r="J196" i="4" l="1"/>
  <c r="I196" i="4"/>
  <c r="E196" i="4"/>
  <c r="E193" i="4" s="1"/>
  <c r="H193" i="4"/>
  <c r="F196" i="4" l="1"/>
  <c r="F193" i="4" s="1"/>
  <c r="I193" i="4"/>
  <c r="G196" i="4"/>
  <c r="G193" i="4" s="1"/>
  <c r="J193" i="4"/>
  <c r="J194" i="3" l="1"/>
  <c r="G194" i="3"/>
  <c r="F194" i="3"/>
  <c r="E194" i="3"/>
  <c r="M193" i="3"/>
  <c r="L193" i="3"/>
  <c r="K193" i="3"/>
  <c r="E182" i="3"/>
  <c r="E180" i="3"/>
  <c r="K179" i="3"/>
  <c r="J179" i="3"/>
  <c r="I179" i="3"/>
  <c r="H179" i="3"/>
  <c r="G179" i="3"/>
  <c r="F179" i="3"/>
  <c r="E179" i="3"/>
  <c r="E178" i="3"/>
  <c r="E176" i="3"/>
  <c r="E175" i="3" s="1"/>
  <c r="K175" i="3"/>
  <c r="J175" i="3"/>
  <c r="I175" i="3"/>
  <c r="H175" i="3"/>
  <c r="G175" i="3"/>
  <c r="F175" i="3"/>
  <c r="E174" i="3"/>
  <c r="H196" i="3" s="1"/>
  <c r="E173" i="3"/>
  <c r="E171" i="3"/>
  <c r="K169" i="3"/>
  <c r="I169" i="3"/>
  <c r="H169" i="3"/>
  <c r="E169" i="3"/>
  <c r="E166" i="3"/>
  <c r="K164" i="3"/>
  <c r="K163" i="3" s="1"/>
  <c r="J164" i="3"/>
  <c r="I164" i="3"/>
  <c r="I163" i="3" s="1"/>
  <c r="H164" i="3"/>
  <c r="G164" i="3"/>
  <c r="G163" i="3" s="1"/>
  <c r="G159" i="3" s="1"/>
  <c r="E159" i="3" s="1"/>
  <c r="E164" i="3"/>
  <c r="E163" i="3" s="1"/>
  <c r="J163" i="3"/>
  <c r="H163" i="3"/>
  <c r="J160" i="3"/>
  <c r="E160" i="3" s="1"/>
  <c r="E155" i="3"/>
  <c r="E152" i="3" s="1"/>
  <c r="F128" i="3"/>
  <c r="F112" i="3"/>
  <c r="F109" i="3"/>
  <c r="F106" i="3"/>
  <c r="F93" i="3"/>
  <c r="F80" i="3"/>
  <c r="F73" i="3" s="1"/>
  <c r="F72" i="3" s="1"/>
  <c r="F49" i="3"/>
  <c r="F47" i="3"/>
  <c r="J196" i="3" l="1"/>
  <c r="I196" i="3"/>
  <c r="E196" i="3"/>
  <c r="E193" i="3" s="1"/>
  <c r="H193" i="3"/>
  <c r="F196" i="3" l="1"/>
  <c r="F193" i="3" s="1"/>
  <c r="I193" i="3"/>
  <c r="G196" i="3"/>
  <c r="G193" i="3" s="1"/>
  <c r="J193" i="3"/>
  <c r="J194" i="2" l="1"/>
  <c r="G194" i="2" s="1"/>
  <c r="F194" i="2"/>
  <c r="E194" i="2"/>
  <c r="M193" i="2"/>
  <c r="L193" i="2"/>
  <c r="K193" i="2"/>
  <c r="E182" i="2"/>
  <c r="E180" i="2"/>
  <c r="K179" i="2"/>
  <c r="J179" i="2"/>
  <c r="I179" i="2"/>
  <c r="H179" i="2"/>
  <c r="G179" i="2"/>
  <c r="F179" i="2"/>
  <c r="E179" i="2"/>
  <c r="E178" i="2"/>
  <c r="E176" i="2"/>
  <c r="E175" i="2" s="1"/>
  <c r="K175" i="2"/>
  <c r="J175" i="2"/>
  <c r="I175" i="2"/>
  <c r="H175" i="2"/>
  <c r="G175" i="2"/>
  <c r="F175" i="2"/>
  <c r="E174" i="2"/>
  <c r="H196" i="2" s="1"/>
  <c r="E173" i="2"/>
  <c r="E171" i="2"/>
  <c r="K169" i="2"/>
  <c r="I169" i="2"/>
  <c r="H169" i="2"/>
  <c r="E169" i="2"/>
  <c r="K168" i="2"/>
  <c r="I168" i="2"/>
  <c r="H168" i="2"/>
  <c r="E166" i="2"/>
  <c r="E164" i="2" s="1"/>
  <c r="E163" i="2" s="1"/>
  <c r="K164" i="2"/>
  <c r="J164" i="2"/>
  <c r="J163" i="2" s="1"/>
  <c r="J160" i="2" s="1"/>
  <c r="E160" i="2" s="1"/>
  <c r="I164" i="2"/>
  <c r="H164" i="2"/>
  <c r="H163" i="2" s="1"/>
  <c r="G164" i="2"/>
  <c r="F164" i="2"/>
  <c r="F163" i="2" s="1"/>
  <c r="F155" i="2" s="1"/>
  <c r="E155" i="2" s="1"/>
  <c r="E152" i="2" s="1"/>
  <c r="K163" i="2"/>
  <c r="I163" i="2"/>
  <c r="G163" i="2"/>
  <c r="G159" i="2" s="1"/>
  <c r="E159" i="2" s="1"/>
  <c r="F128" i="2"/>
  <c r="F112" i="2"/>
  <c r="F109" i="2"/>
  <c r="F106" i="2" s="1"/>
  <c r="F93" i="2"/>
  <c r="F80" i="2"/>
  <c r="F73" i="2"/>
  <c r="F72" i="2" s="1"/>
  <c r="F49" i="2"/>
  <c r="F47" i="2" s="1"/>
  <c r="J196" i="2" l="1"/>
  <c r="I196" i="2"/>
  <c r="E196" i="2"/>
  <c r="E193" i="2" s="1"/>
  <c r="H193" i="2"/>
  <c r="F196" i="2" l="1"/>
  <c r="F193" i="2" s="1"/>
  <c r="I193" i="2"/>
  <c r="G196" i="2"/>
  <c r="G193" i="2" s="1"/>
  <c r="J193" i="2"/>
  <c r="J194" i="1" l="1"/>
  <c r="G194" i="1" s="1"/>
  <c r="F194" i="1"/>
  <c r="E194" i="1"/>
  <c r="M193" i="1"/>
  <c r="L193" i="1"/>
  <c r="K193" i="1"/>
  <c r="E182" i="1"/>
  <c r="E180" i="1"/>
  <c r="E179" i="1" s="1"/>
  <c r="K179" i="1"/>
  <c r="J179" i="1"/>
  <c r="I179" i="1"/>
  <c r="H179" i="1"/>
  <c r="G179" i="1"/>
  <c r="F179" i="1"/>
  <c r="E178" i="1"/>
  <c r="E176" i="1"/>
  <c r="K175" i="1"/>
  <c r="J175" i="1"/>
  <c r="I175" i="1"/>
  <c r="H175" i="1"/>
  <c r="G175" i="1"/>
  <c r="F175" i="1"/>
  <c r="E175" i="1"/>
  <c r="E174" i="1"/>
  <c r="H196" i="1" s="1"/>
  <c r="I196" i="1" s="1"/>
  <c r="E173" i="1"/>
  <c r="E171" i="1"/>
  <c r="K169" i="1"/>
  <c r="I169" i="1"/>
  <c r="H169" i="1"/>
  <c r="E169" i="1" s="1"/>
  <c r="K168" i="1"/>
  <c r="I168" i="1"/>
  <c r="H168" i="1"/>
  <c r="E168" i="1" s="1"/>
  <c r="E166" i="1"/>
  <c r="E164" i="1" s="1"/>
  <c r="K164" i="1"/>
  <c r="J164" i="1"/>
  <c r="E160" i="1" s="1"/>
  <c r="I164" i="1"/>
  <c r="H164" i="1"/>
  <c r="H163" i="1" s="1"/>
  <c r="G164" i="1"/>
  <c r="F164" i="1"/>
  <c r="F163" i="1" s="1"/>
  <c r="F155" i="1" s="1"/>
  <c r="E155" i="1" s="1"/>
  <c r="E152" i="1" s="1"/>
  <c r="K163" i="1"/>
  <c r="I163" i="1"/>
  <c r="G159" i="1"/>
  <c r="E159" i="1" s="1"/>
  <c r="F128" i="1"/>
  <c r="F112" i="1"/>
  <c r="F109" i="1"/>
  <c r="F106" i="1" s="1"/>
  <c r="F93" i="1"/>
  <c r="F80" i="1"/>
  <c r="F73" i="1"/>
  <c r="F72" i="1" s="1"/>
  <c r="F49" i="1"/>
  <c r="F47" i="1" s="1"/>
  <c r="E163" i="1" l="1"/>
  <c r="F196" i="1"/>
  <c r="F193" i="1" s="1"/>
  <c r="I193" i="1"/>
  <c r="J196" i="1"/>
  <c r="G196" i="1" s="1"/>
  <c r="G193" i="1" s="1"/>
  <c r="H193" i="1"/>
  <c r="J193" i="1"/>
  <c r="E196" i="1"/>
  <c r="E193" i="1" s="1"/>
</calcChain>
</file>

<file path=xl/sharedStrings.xml><?xml version="1.0" encoding="utf-8"?>
<sst xmlns="http://schemas.openxmlformats.org/spreadsheetml/2006/main" count="4419" uniqueCount="310">
  <si>
    <t>Приложение №1</t>
  </si>
  <si>
    <t>Утверждён распоряжением администрации Калтанского городского округа</t>
  </si>
  <si>
    <t>от                         г.  №            -р</t>
  </si>
  <si>
    <t xml:space="preserve"> ПЛАН ФИНАНСОВО-ХОЗЯЙСТВЕННОЙ ДЕЯТЕЛЬНОСТИ</t>
  </si>
  <si>
    <t>КОДЫ</t>
  </si>
  <si>
    <t>Форма по КФД</t>
  </si>
  <si>
    <t>"01" января 2019г.</t>
  </si>
  <si>
    <t>Дата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</si>
  <si>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общеобразовательное учреждение "Средняя общеобразовательная школа №1"</t>
    </r>
  </si>
  <si>
    <t>по ОКПО</t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</si>
  <si>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4222006843/422201001</t>
    </r>
  </si>
  <si>
    <t>Единица измерения: руб.</t>
  </si>
  <si>
    <t>по ОКЕИ</t>
  </si>
  <si>
    <r>
      <t xml:space="preserve">Наименование органа, осуществляющего функции и полномочия учредителя </t>
    </r>
    <r>
      <rPr>
        <b/>
        <u/>
        <sz val="11"/>
        <color theme="1"/>
        <rFont val="Times New Roman"/>
        <family val="1"/>
        <charset val="204"/>
      </rPr>
      <t>администрация Калтанского городского округа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</si>
  <si>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Калинина, 38</t>
    </r>
  </si>
  <si>
    <t xml:space="preserve">I.  Сведения о деятельности муниципального  учреждения </t>
  </si>
  <si>
    <t xml:space="preserve">1.1.. Свидетельство о внесении в реестр собственности Калтанского городского округа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</si>
  <si>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</si>
  <si>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</si>
  <si>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муниципального учреждения (подразделения):</t>
  </si>
  <si>
    <t>1.3. Виды деятельности муниципального учреждения (подразделения):</t>
  </si>
  <si>
    <t>1.4 Перечень услуг (работ), осуществляемых на платной основе:</t>
  </si>
  <si>
    <t xml:space="preserve">Сведения о руководителе учреждения                           </t>
  </si>
  <si>
    <t xml:space="preserve">1.5. Ф.И.О. руководителя учреждения и занимаемая должность    </t>
  </si>
  <si>
    <t>Петухова Лариса Анатольевна</t>
  </si>
  <si>
    <t>Директор</t>
  </si>
  <si>
    <t>1.6. Сведения о трудовом договоре, заключенном с руководителем учреждения:</t>
  </si>
  <si>
    <t xml:space="preserve">                                                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</si>
  <si>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</si>
  <si>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</si>
  <si>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>№175/1</t>
  </si>
  <si>
    <t xml:space="preserve">наименование органа власти, заключившего трудовой договор        </t>
  </si>
  <si>
    <t xml:space="preserve">                                            </t>
  </si>
  <si>
    <t>Срок действия трудового договора, заключенного  с руководителем учреждения</t>
  </si>
  <si>
    <t>5 лет</t>
  </si>
  <si>
    <t>II. Показатели финансового состояния учреждения на 01.09.2017г.</t>
  </si>
  <si>
    <t>(на последнюю отчетную дату)</t>
  </si>
  <si>
    <t>Показатели финансового плана</t>
  </si>
  <si>
    <t xml:space="preserve">Сумма, </t>
  </si>
  <si>
    <t>тыс.руб.</t>
  </si>
  <si>
    <r>
      <t>I. Нефинансовые активы, всего</t>
    </r>
    <r>
      <rPr>
        <sz val="11"/>
        <color theme="1"/>
        <rFont val="Times New Roman"/>
        <family val="1"/>
        <charset val="204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</si>
  <si>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</si>
  <si>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</si>
  <si>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 земельного участка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</si>
  <si>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</si>
  <si>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в т.ч. земельного участка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</si>
  <si>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</si>
  <si>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</si>
  <si>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  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</si>
  <si>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</si>
  <si>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</si>
  <si>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 xml:space="preserve">       в том числе:</t>
  </si>
  <si>
    <t>1.2.1. Стоимость особо ценного движимого имущества, закрепленного собственником имущества за государственным бюджетным учреждением на праве оперативного управления</t>
  </si>
  <si>
    <t>1.2.2. Стоимость особо ценного движимого 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</si>
  <si>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особо ценного движимого 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</si>
  <si>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</si>
  <si>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</si>
  <si>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 денежные средства учреждения, всего:</t>
  </si>
  <si>
    <t>в том числе:</t>
  </si>
  <si>
    <t>2.1.1 денежные средства учреждения на счетах</t>
  </si>
  <si>
    <t>2.1.2 денежные средства учреждения, размещенные на депозиты в кредитной организации</t>
  </si>
  <si>
    <t>2.2. Дебиторская задолженность по доходам, полученным за счет средств субсидии из бюджета</t>
  </si>
  <si>
    <t>2.3. Дебиторская задолженность по выданным авансам, полученным за счет средств субсидии из бюджета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</si>
  <si>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</si>
  <si>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</si>
  <si>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</si>
  <si>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</si>
  <si>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</si>
  <si>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</si>
  <si>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</si>
  <si>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</si>
  <si>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</si>
  <si>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</si>
  <si>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</si>
  <si>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</si>
  <si>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</si>
  <si>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</si>
  <si>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</si>
  <si>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</si>
  <si>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</si>
  <si>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</si>
  <si>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</si>
  <si>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</si>
  <si>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</si>
  <si>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III. Обязательства, всего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</si>
  <si>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</si>
  <si>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</si>
  <si>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</si>
  <si>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субсидии из бюджета,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</si>
  <si>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</si>
  <si>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</si>
  <si>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</si>
  <si>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</si>
  <si>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</si>
  <si>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</si>
  <si>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</si>
  <si>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</si>
  <si>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</si>
  <si>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</si>
  <si>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</si>
  <si>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</si>
  <si>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</si>
  <si>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</si>
  <si>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 в том числе:</t>
  </si>
  <si>
    <t>III. Показатели по поступлениям и выплатам учреждения (подразделения) на___________________________ 201__г.</t>
  </si>
  <si>
    <t>Наименование показателя</t>
  </si>
  <si>
    <t>Код строки</t>
  </si>
  <si>
    <t>Код по бюджетной классификации операции сектора государственного управления</t>
  </si>
  <si>
    <t>Объем финансового обеспечения, руб (с точностью до двух знаков после запятой –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</si>
  <si>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</si>
  <si>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</si>
  <si>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</si>
  <si>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</si>
  <si>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</si>
  <si>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</si>
  <si>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всего</t>
  </si>
  <si>
    <t>из них гранты</t>
  </si>
  <si>
    <t>1.2. Поступления от доходов, всего:</t>
  </si>
  <si>
    <t>Х</t>
  </si>
  <si>
    <t xml:space="preserve">в том числе: </t>
  </si>
  <si>
    <t>X</t>
  </si>
  <si>
    <t>1.2.1 доходы от собственности</t>
  </si>
  <si>
    <t>1.2.2.доходы от оказания услуг</t>
  </si>
  <si>
    <t>1.2.3. доходы от оказания работ</t>
  </si>
  <si>
    <t>1.2.4.доходы от штрафов, пеней, иных сумм принудительного изъятия</t>
  </si>
  <si>
    <t>1.2.5. безвозмездные поступления от наднациональных организаций, правительств иностранных государств, международных финансовых организаций</t>
  </si>
  <si>
    <t>1.2.6.  иные субсидии, предоставленные из бюджета</t>
  </si>
  <si>
    <t>1.2.7.прочие доходы</t>
  </si>
  <si>
    <t>1.2.8.доходы от операций с активами</t>
  </si>
  <si>
    <t> X</t>
  </si>
  <si>
    <t>2. Выплаты по расходам, всего:</t>
  </si>
  <si>
    <t>211;212;213</t>
  </si>
  <si>
    <t>2.1. выплаты персоналу всего:</t>
  </si>
  <si>
    <t xml:space="preserve"> из них:</t>
  </si>
  <si>
    <t xml:space="preserve"> 2.1. оплата труда и начисления на выплаты по оплате труда</t>
  </si>
  <si>
    <t>2.2. социальные и иные выплаты населению, всего:</t>
  </si>
  <si>
    <t xml:space="preserve"> 2.1.2.1. уплату налогов, сборов и иных платежей, всего</t>
  </si>
  <si>
    <t>2.1.2.1.1. безвозмездные перечисления организациям</t>
  </si>
  <si>
    <t>2.1.3. прочие расходы (кроме расходов на закупку товаров, работ, услуг)</t>
  </si>
  <si>
    <t>2.1.4. расходы на закупку товаров, работ, услуг, всего</t>
  </si>
  <si>
    <t>3.1. Поступление финансовых активов, всего:</t>
  </si>
  <si>
    <t>3.1.1. увеличение остатков средств</t>
  </si>
  <si>
    <t>3.1.2. прочие поступления</t>
  </si>
  <si>
    <t>4.1. Выбытие финансовых активов, всего:</t>
  </si>
  <si>
    <t>4.1.1. уменьшение остатков средств</t>
  </si>
  <si>
    <t>4.1.2. прочие выбытия</t>
  </si>
  <si>
    <t>5.1. остаток средств на начало года</t>
  </si>
  <si>
    <t>6.1. Остаток средств на конец года</t>
  </si>
  <si>
    <t>IV Показатели выплат по расходам на закупку товаров, работ, услуг учреждения (подразделения) на __________________20____ 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</si>
  <si>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</si>
  <si>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0,00)</t>
  </si>
  <si>
    <t>всего закупки</t>
  </si>
  <si>
    <t>в том числе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</si>
  <si>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</si>
  <si>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</si>
  <si>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</si>
  <si>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</si>
  <si>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</si>
  <si>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1.1. Выплаты по расходам на закупку товаров, работ, услуг всего:</t>
  </si>
  <si>
    <t xml:space="preserve">1.1.1.на оплату контрактов заключенных до начала очередного финансового года </t>
  </si>
  <si>
    <t>1.1.2. на закупку товаров, работ, услуг по году начала закупки:</t>
  </si>
  <si>
    <t>V Сведения о средствах, поступающих во временное распоряжение учреждения (подразделения) на</t>
  </si>
  <si>
    <t>___________________________20___г.</t>
  </si>
  <si>
    <t>(очередной финансовый год)</t>
  </si>
  <si>
    <t>код строки</t>
  </si>
  <si>
    <t>сумма (руб., с точностью до двух знаков после запятой –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</si>
  <si>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</si>
  <si>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</si>
  <si>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</si>
  <si>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</si>
  <si>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</si>
  <si>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</si>
  <si>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</si>
  <si>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</si>
  <si>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</si>
  <si>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Согласовано:</t>
  </si>
  <si>
    <t>Заместитель главы Калтанского                ________________________  _______________________</t>
  </si>
  <si>
    <t>____________________________________</t>
  </si>
  <si>
    <t>А.И.Горшкова</t>
  </si>
  <si>
    <t>городского округа по экономике                                (подпись)                    (расшифровка подписи)</t>
  </si>
  <si>
    <t>Приложение №2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</si>
  <si>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общеобразовательное учреждение "Основная общеобразовательная школа №18 имени Героя Советского Союза В.А.Гнедина"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</si>
  <si>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4222006850/422201001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</si>
  <si>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переулок Советский, 9А</t>
    </r>
  </si>
  <si>
    <t>Луговенко Екатерина Андреевна</t>
  </si>
  <si>
    <t>№35/2010</t>
  </si>
  <si>
    <t>III. Показатели по поступлениям и выплатам учреждения (подразделения) на _______________________20______г.</t>
  </si>
  <si>
    <t>2.1.выплаты персоналу всего:</t>
  </si>
  <si>
    <t xml:space="preserve"> 2.1.1.1. оплата труда и начисления на выплаты по оплате труда</t>
  </si>
  <si>
    <t>2.2 социальные и иные выплаты населению, всего:</t>
  </si>
  <si>
    <t xml:space="preserve"> 2.3. уплату налогов, сборов и иных платежей, всего</t>
  </si>
  <si>
    <t>2.3.1. безвозмездные перечисления организациям</t>
  </si>
  <si>
    <t>2.4. прочие расходы (кроме расходов на закупку товаров, работ, услуг)</t>
  </si>
  <si>
    <t>2.5. расходы на закупку товаров, работ, услуг, всего</t>
  </si>
  <si>
    <t>сумма выплат по расходам на закупку товаров, работ и услуг, тыс.руб. (с точностью до двух знаков после запятой 0,00)</t>
  </si>
  <si>
    <t>Приложение №3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</si>
  <si>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общеобразовательное учреждение "Основнаяобщеобразовательная школа №29"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</si>
  <si>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4222006635/422201001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</si>
  <si>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Спортивная, 16</t>
    </r>
  </si>
  <si>
    <t>Конурина Ольга Николаевна</t>
  </si>
  <si>
    <t>бессрочный</t>
  </si>
  <si>
    <t>2.1. Выплаты по расходам, всего:</t>
  </si>
  <si>
    <t>2.1.1. выплаты персоналу всего:</t>
  </si>
  <si>
    <t>2.1.2. социальные и иные выплаты населению, всего:</t>
  </si>
  <si>
    <t>Приложение №4</t>
  </si>
  <si>
    <t>"01"января 2019г.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</si>
  <si>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общеобразовательное учреждение "Средняя общеобразовательная школа №30 имени Н.Н.Колокольцева"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</si>
  <si>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4222011949/422201001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</si>
  <si>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п.Малиновка, улица 60 лет Октября, 19; с.Сарбала, улица Советская, 11а пом 1</t>
    </r>
  </si>
  <si>
    <t>Лехтина Лариса Петровна</t>
  </si>
  <si>
    <t>№60</t>
  </si>
  <si>
    <t>Приложение №17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</si>
  <si>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автономное общеобразовательное учреждение "Средняя общеобразовательная школа №2"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</si>
  <si>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4222006882/422201001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</si>
  <si>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Дзержинского, 3</t>
    </r>
  </si>
  <si>
    <t>Белоногова Наталья Александровна</t>
  </si>
  <si>
    <t>№23/2013</t>
  </si>
  <si>
    <t>III. Показатели по поступлениям и выплатам учреждения (подразделения) на ___________________________ 201____г.</t>
  </si>
  <si>
    <t>Приложение №5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</si>
  <si>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общеобразовательное учреждение дополнительного образования "Дом детского творчества"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</si>
  <si>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4222006674/422201001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</si>
  <si>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Комсомольская, 57 а</t>
    </r>
  </si>
  <si>
    <t>Николаева Екатерина Олеговна</t>
  </si>
  <si>
    <t>№65/2017</t>
  </si>
  <si>
    <t>Приложение №6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</si>
  <si>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№1 "Росинка"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</si>
  <si>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4222006522/422201001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</si>
  <si>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Кемеровская область, город Калтан, п.Малиновка, улица 60 лет Октября, 11-а </t>
    </r>
  </si>
  <si>
    <t>Сугатов В.А.</t>
  </si>
  <si>
    <t>Заведующий</t>
  </si>
  <si>
    <t>3 года</t>
  </si>
  <si>
    <t>сумма выплат по расходам на закупку товаров, работ и услуг,тыс. руб. (с точностью до двух знаков после запятой 0,00)</t>
  </si>
  <si>
    <t>Приложение №7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</si>
  <si>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№7 "Солнышко"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</si>
  <si>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4222006547/422201001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</si>
  <si>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Калтан,улица Дзержинского, 2</t>
    </r>
  </si>
  <si>
    <t>Лобаева Ольга Владимировна</t>
  </si>
  <si>
    <t>Заведующая</t>
  </si>
  <si>
    <t>№185</t>
  </si>
  <si>
    <t>Приложение №8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</si>
  <si>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№10 "Солнышко"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</si>
  <si>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4222006265/422201001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</si>
  <si>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п.Малиновка, улица Советская,14</t>
    </r>
  </si>
  <si>
    <t>Ефимова Наталья Валериевна</t>
  </si>
  <si>
    <t>№15/2012</t>
  </si>
  <si>
    <t>сумма выплат по расходам на закупку товаров, работ и услуг, тыс. руб. (с точностью до двух знаков после запятой 0,00)</t>
  </si>
  <si>
    <t>Приложение №9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</si>
  <si>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№11 "Берёзка"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</si>
  <si>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4222006723/422201001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</si>
  <si>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село Сарбала, улица Советская,11</t>
    </r>
  </si>
  <si>
    <t>Лысак Надежда Дмитриевна</t>
  </si>
  <si>
    <t>№13/2018</t>
  </si>
  <si>
    <t>Приложение №10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</si>
  <si>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№24 "Белочка"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</si>
  <si>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4222006508/422201001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</si>
  <si>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Горького,24</t>
    </r>
  </si>
  <si>
    <t>Демихова Ирина Васильевна</t>
  </si>
  <si>
    <t>№14/2014</t>
  </si>
  <si>
    <t>Приложение №11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</si>
  <si>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№37 "Семицветик"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</si>
  <si>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4222006258/422201001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</si>
  <si>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п.Малиновка, улица 60 лет Октября,22а</t>
    </r>
  </si>
  <si>
    <t>Бочкарёва Татьяна Сергеевна</t>
  </si>
  <si>
    <t>№31/11</t>
  </si>
  <si>
    <t>Приложение №12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</si>
  <si>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бюджетное дошкольное образовательное учреждение Детский сад №38 "Сказка"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</si>
  <si>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4222006498/422201001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</si>
  <si>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проспект Мира,10-а</t>
    </r>
  </si>
  <si>
    <t>Костенкова Оксана Вячеславовна</t>
  </si>
  <si>
    <t>№17/2015</t>
  </si>
  <si>
    <t>Приложение №13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</si>
  <si>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автономное дошкольное образовательное учреждение Детский сад №2 "Радуга"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</si>
  <si>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4222012011/422201001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</si>
  <si>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Комсомольская ,61</t>
    </r>
  </si>
  <si>
    <t>Ночвей Татьяна Анатольевна</t>
  </si>
  <si>
    <t>№20/2015</t>
  </si>
  <si>
    <t>Приложение №14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</si>
  <si>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автономное дошкольное образовательное учреждение Детский сад №12 "Берёзка"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</si>
  <si>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4222006233/422201001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</si>
  <si>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п.Малиновка, улица Ленина ,2</t>
    </r>
  </si>
  <si>
    <t>Липатова Юлия Александровна</t>
  </si>
  <si>
    <t>№06/2012</t>
  </si>
  <si>
    <t>Приложение №15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</si>
  <si>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автономное дошкольное образовательное учреждение Детский сад №15 "Звёздочка"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</si>
  <si>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Дзержинского ,47</t>
    </r>
  </si>
  <si>
    <t>Сунгурова Наталья Николаевна</t>
  </si>
  <si>
    <t>№181</t>
  </si>
  <si>
    <t>Приложение №16</t>
  </si>
  <si>
    <t>"01"октября 2018г.</t>
  </si>
  <si>
    <r>
      <t xml:space="preserve">Наименование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 xml:space="preserve"> Муниципальное автономное дошкольное образовательное учреждение Центр развтия ребёнка-Детский сад "Планета детства"</t>
    </r>
  </si>
  <si>
    <r>
      <t xml:space="preserve">ИНН / КПП </t>
    </r>
    <r>
      <rPr>
        <b/>
        <u/>
        <sz val="11"/>
        <color theme="1"/>
        <rFont val="Times New Roman"/>
        <family val="1"/>
        <charset val="204"/>
      </rPr>
      <t xml:space="preserve"> 4222013590/422201001</t>
    </r>
  </si>
  <si>
    <r>
      <t xml:space="preserve">Адрес фактического местонахождения муниципального бюджетного (автономного) учреждения (подразделения) </t>
    </r>
    <r>
      <rPr>
        <b/>
        <u/>
        <sz val="11"/>
        <color theme="1"/>
        <rFont val="Times New Roman"/>
        <family val="1"/>
        <charset val="204"/>
      </rPr>
      <t>Кемеровская область, город Калтан, улица Горького ,29/1</t>
    </r>
  </si>
  <si>
    <t>Корчагина Оксана Николаевна</t>
  </si>
  <si>
    <t>№22/2011</t>
  </si>
  <si>
    <t>II. Показатели финансового состояния учреждения на 01.11.2017г.</t>
  </si>
  <si>
    <t>КЕМЕРОВСКАЯ ОБЛАСТЬ</t>
  </si>
  <si>
    <t>КАЛТАНСКИЙ ГОРОДСКОЙ ОКРУГ</t>
  </si>
  <si>
    <t>АДМИНИСТРАЦИЯ КАЛТАНСКОГО ГОРОДСКОГО ОКРУГА</t>
  </si>
  <si>
    <t>РАСПОРЯЖЕНИЕ</t>
  </si>
  <si>
    <t>От 28.02.2019 г.         № 327 -р</t>
  </si>
  <si>
    <t>О внесении изменений в распоряжение от 29.12.2018 № 2139-р «Об утверждении планов финансово-хозяйственной деятельности на 2018 год муниципальных образовательных организаций Калтанского городского округа»</t>
  </si>
  <si>
    <t xml:space="preserve"> </t>
  </si>
  <si>
    <t>В связи с приведением в соответствие объёма финансового обеспечения планов финансового-хозяйственной деятельности на 2018 год: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</si>
  <si>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 xml:space="preserve"> Внести изменения в приложения № 1-17 распоряжения администрации Калтанского городского округа от 29.12.2018 № 2139-р «Об утверждении планов финансово-хозяйственной деятельности на 2018 год муниципальных образовательных организаций Калтанского городского округа», изложив его в новой редакции, согласно приложений, к настоящему распоряжению.</t>
    </r>
  </si>
  <si>
    <r>
      <t>2.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 xml:space="preserve"> Начальнику отдела организационной и кадровой работы администрации Калтанского городского округа (Верещагина Т.А.) разместить настоящее распоряжение на официальном сайте администрации Калтанского городского округа.</t>
    </r>
  </si>
  <si>
    <r>
      <t>3.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Настоящее распоряжение вступает в силу с даты подписания.</t>
    </r>
  </si>
  <si>
    <r>
      <t>4.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Контроль исполнения настоящего распоряжения возложить на заместителя главы Калтанского городского округа по экономическим вопросам А.И. Горшкову.</t>
    </r>
  </si>
  <si>
    <t xml:space="preserve">                                   </t>
  </si>
  <si>
    <t xml:space="preserve">Глава Калтанского </t>
  </si>
  <si>
    <t>городского округа                                                                             И.Ф. Голдинов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</si>
</sst>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4" fontId="7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2" fontId="0" fillId="0" borderId="0" xfId="0" applyNumberFormat="1"/>
    <xf numFmtId="0" fontId="7" fillId="0" borderId="0" xfId="0" applyFont="1" applyAlignment="1">
      <alignment vertical="center" wrapText="1"/>
    </xf>
    <xf numFmtId="0" fontId="4" fillId="0" borderId="0" xfId="0" applyFont="1"/>
    <xf numFmtId="0" fontId="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1" applyFont="1" applyBorder="1" applyAlignment="1">
      <alignment vertical="center" wrapText="1"/>
    </xf>
    <xf numFmtId="164" fontId="0" fillId="0" borderId="0" xfId="1" applyFont="1"/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Fill="1" applyBorder="1" applyAlignment="1">
      <alignment vertical="center" wrapText="1"/>
    </xf>
    <xf numFmtId="164" fontId="11" fillId="0" borderId="6" xfId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164" fontId="13" fillId="0" borderId="6" xfId="1" applyFont="1" applyFill="1" applyBorder="1" applyAlignment="1">
      <alignment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7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vertical="center" wrapText="1"/>
    </xf>
    <xf numFmtId="164" fontId="2" fillId="0" borderId="2" xfId="1" applyFont="1" applyBorder="1" applyAlignment="1">
      <alignment horizontal="right" vertical="center" wrapText="1"/>
    </xf>
    <xf numFmtId="164" fontId="2" fillId="0" borderId="6" xfId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2" fillId="0" borderId="2" xfId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4"/>
    </xf>
    <xf numFmtId="0" fontId="2" fillId="0" borderId="9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center" wrapText="1" indent="4"/>
    </xf>
    <xf numFmtId="0" fontId="2" fillId="0" borderId="14" xfId="0" applyFont="1" applyBorder="1" applyAlignment="1">
      <alignment horizontal="left" vertical="center" wrapText="1" indent="4"/>
    </xf>
    <xf numFmtId="0" fontId="2" fillId="0" borderId="15" xfId="0" applyFont="1" applyBorder="1" applyAlignment="1">
      <alignment horizontal="left" vertical="center" wrapText="1" indent="4"/>
    </xf>
    <xf numFmtId="0" fontId="2" fillId="0" borderId="6" xfId="0" applyFont="1" applyBorder="1" applyAlignment="1">
      <alignment horizontal="left" vertical="center" wrapText="1" indent="4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11" xfId="1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2" fillId="0" borderId="11" xfId="1" applyFont="1" applyFill="1" applyBorder="1" applyAlignment="1">
      <alignment vertical="center" wrapText="1"/>
    </xf>
    <xf numFmtId="164" fontId="2" fillId="0" borderId="2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horizontal="left" vertical="center" wrapText="1" indent="15"/>
    </xf>
    <xf numFmtId="0" fontId="12" fillId="0" borderId="15" xfId="0" applyFont="1" applyBorder="1" applyAlignment="1">
      <alignment horizontal="center" vertical="center"/>
    </xf>
    <xf numFmtId="164" fontId="11" fillId="0" borderId="11" xfId="1" applyFont="1" applyFill="1" applyBorder="1" applyAlignment="1">
      <alignment vertical="center" wrapText="1"/>
    </xf>
    <xf numFmtId="164" fontId="11" fillId="0" borderId="2" xfId="1" applyFont="1" applyFill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164" fontId="2" fillId="0" borderId="11" xfId="1" applyFont="1" applyBorder="1" applyAlignment="1">
      <alignment horizontal="right" vertical="center" wrapText="1"/>
    </xf>
    <xf numFmtId="164" fontId="2" fillId="0" borderId="2" xfId="1" applyFont="1" applyBorder="1" applyAlignment="1">
      <alignment horizontal="right" vertical="center" wrapText="1"/>
    </xf>
    <xf numFmtId="164" fontId="13" fillId="0" borderId="11" xfId="1" applyFont="1" applyFill="1" applyBorder="1" applyAlignment="1">
      <alignment vertical="center" wrapText="1"/>
    </xf>
    <xf numFmtId="164" fontId="13" fillId="0" borderId="2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2695575</xdr:colOff>
      <xdr:row>0</xdr:row>
      <xdr:rowOff>0</xdr:rowOff>
    </xdr:from>
    <xdr:to>
      <xdr:col>0</xdr:col>
      <xdr:colOff>3381375</xdr:colOff>
      <xdr:row>3</xdr:row>
      <xdr:rowOff>171450</xdr:rowOff>
    </xdr:to>
    <xdr:pic>
      <xdr:nvPicPr>
        <xdr:cNvPr id="3" name="Рисунок 2" descr="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6858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8" sqref="A28"/>
    </sheetView>
  </sheetViews>
  <sheetFormatPr defaultRowHeight="15" x14ac:dyDescent="0.25"/>
  <cols>
    <col min="1" max="1" width="98.5703125" customWidth="1"/>
    <col min="2" max="2" width="21.7109375" customWidth="1"/>
  </cols>
  <sheetData>
    <row r="1" spans="1:1" ht="18.75" x14ac:dyDescent="0.25">
      <c r="A1" s="187"/>
    </row>
    <row r="2" spans="1:1" ht="18" x14ac:dyDescent="0.25">
      <c r="A2" s="188"/>
    </row>
    <row r="3" spans="1:1" ht="18" x14ac:dyDescent="0.25">
      <c r="A3" s="188"/>
    </row>
    <row r="4" spans="1:1" ht="18.75" x14ac:dyDescent="0.25">
      <c r="A4" s="189" t="s">
        <v>295</v>
      </c>
    </row>
    <row r="5" spans="1:1" ht="18.75" x14ac:dyDescent="0.25">
      <c r="A5" s="189" t="s">
        <v>296</v>
      </c>
    </row>
    <row r="6" spans="1:1" ht="18.75" x14ac:dyDescent="0.25">
      <c r="A6" s="189" t="s">
        <v>297</v>
      </c>
    </row>
    <row r="7" spans="1:1" ht="20.25" x14ac:dyDescent="0.25">
      <c r="A7" s="190"/>
    </row>
    <row r="8" spans="1:1" ht="33" x14ac:dyDescent="0.25">
      <c r="A8" s="191" t="s">
        <v>298</v>
      </c>
    </row>
    <row r="9" spans="1:1" ht="20.25" x14ac:dyDescent="0.25">
      <c r="A9" s="190"/>
    </row>
    <row r="10" spans="1:1" ht="18.75" x14ac:dyDescent="0.25">
      <c r="A10" s="187" t="s">
        <v>299</v>
      </c>
    </row>
    <row r="11" spans="1:1" ht="20.25" x14ac:dyDescent="0.25">
      <c r="A11" s="190"/>
    </row>
    <row r="12" spans="1:1" ht="18.75" x14ac:dyDescent="0.25">
      <c r="A12" s="187"/>
    </row>
    <row r="13" spans="1:1" ht="15.75" x14ac:dyDescent="0.25">
      <c r="A13" s="192"/>
    </row>
    <row r="14" spans="1:1" ht="78" x14ac:dyDescent="0.25">
      <c r="A14" s="196" t="s">
        <v>300</v>
      </c>
    </row>
    <row r="15" spans="1:1" ht="45" customHeight="1" x14ac:dyDescent="0.25">
      <c r="A15" s="193" t="s">
        <v>302</v>
      </c>
    </row>
    <row r="16" spans="1:1" ht="116.25" customHeight="1" x14ac:dyDescent="0.25">
      <c r="A16" s="193" t="s">
        <v>303</v>
      </c>
    </row>
    <row r="17" spans="1:6" ht="106.5" customHeight="1" x14ac:dyDescent="0.25">
      <c r="A17" s="193" t="s">
        <v>304</v>
      </c>
    </row>
    <row r="18" spans="1:6" ht="25.5" customHeight="1" x14ac:dyDescent="0.25">
      <c r="A18" s="193" t="s">
        <v>305</v>
      </c>
    </row>
    <row r="19" spans="1:6" ht="51.75" customHeight="1" x14ac:dyDescent="0.25">
      <c r="A19" s="193" t="s">
        <v>306</v>
      </c>
    </row>
    <row r="20" spans="1:6" x14ac:dyDescent="0.25">
      <c r="A20" s="194" t="s">
        <v>307</v>
      </c>
    </row>
    <row r="21" spans="1:6" ht="18.75" x14ac:dyDescent="0.25">
      <c r="A21" s="195" t="s">
        <v>308</v>
      </c>
    </row>
    <row r="22" spans="1:6" ht="17.25" customHeight="1" x14ac:dyDescent="0.25">
      <c r="A22" s="195" t="s">
        <v>309</v>
      </c>
      <c r="C22" s="195" t="s">
        <v>32</v>
      </c>
      <c r="F22" s="195" t="s">
        <v>301</v>
      </c>
    </row>
    <row r="23" spans="1:6" ht="18.75" x14ac:dyDescent="0.25">
      <c r="A23" s="195"/>
    </row>
    <row r="24" spans="1:6" ht="18.75" x14ac:dyDescent="0.25">
      <c r="A24" s="195"/>
    </row>
    <row r="25" spans="1:6" ht="15.75" x14ac:dyDescent="0.25">
      <c r="A25" s="19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56" workbookViewId="0">
      <selection activeCell="J174" sqref="J174"/>
    </sheetView>
  </sheetViews>
  <sheetFormatPr defaultRowHeight="15" x14ac:dyDescent="0.25"/>
  <cols>
    <col min="1" max="1" width="18.28515625" customWidth="1"/>
    <col min="2" max="2" width="17.85546875" customWidth="1"/>
    <col min="3" max="3" width="24.28515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246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247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248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249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250</v>
      </c>
      <c r="G32" s="16" t="s">
        <v>237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7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7" ht="15.75" thickBot="1" x14ac:dyDescent="0.3">
      <c r="A35" s="70" t="s">
        <v>28</v>
      </c>
      <c r="B35" s="71"/>
      <c r="C35" s="71"/>
      <c r="D35" s="71"/>
      <c r="E35" s="72"/>
      <c r="F35" s="17">
        <v>43374</v>
      </c>
      <c r="G35" s="16"/>
    </row>
    <row r="36" spans="1:7" ht="15.75" thickBot="1" x14ac:dyDescent="0.3">
      <c r="A36" s="70" t="s">
        <v>29</v>
      </c>
      <c r="B36" s="71"/>
      <c r="C36" s="71"/>
      <c r="D36" s="71"/>
      <c r="E36" s="72"/>
      <c r="F36" s="18" t="s">
        <v>251</v>
      </c>
      <c r="G36" s="16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7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7" x14ac:dyDescent="0.25">
      <c r="A39" s="73" t="s">
        <v>33</v>
      </c>
      <c r="B39" s="74"/>
      <c r="C39" s="74"/>
      <c r="D39" s="74"/>
      <c r="E39" s="75"/>
      <c r="F39" s="82" t="s">
        <v>230</v>
      </c>
      <c r="G39" s="85"/>
    </row>
    <row r="40" spans="1:7" x14ac:dyDescent="0.25">
      <c r="A40" s="76"/>
      <c r="B40" s="77"/>
      <c r="C40" s="77"/>
      <c r="D40" s="77"/>
      <c r="E40" s="78"/>
      <c r="F40" s="83"/>
      <c r="G40" s="86"/>
    </row>
    <row r="41" spans="1:7" ht="15.75" thickBot="1" x14ac:dyDescent="0.3">
      <c r="A41" s="79"/>
      <c r="B41" s="80"/>
      <c r="C41" s="80"/>
      <c r="D41" s="80"/>
      <c r="E41" s="81"/>
      <c r="F41" s="84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thickBot="1" x14ac:dyDescent="0.3">
      <c r="A47" s="114" t="s">
        <v>40</v>
      </c>
      <c r="B47" s="115"/>
      <c r="C47" s="115"/>
      <c r="D47" s="115"/>
      <c r="E47" s="116"/>
      <c r="F47" s="102">
        <f>F49+F62</f>
        <v>3863.2919999999999</v>
      </c>
      <c r="G47" s="103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F52+F55+F58</f>
        <v>3094.1219999999998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0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3094.1219999999998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 t="s">
        <v>48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831.24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769.17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213.49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0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5425889.6100000003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4751480.9000000004</v>
      </c>
      <c r="F155" s="27">
        <f>F163</f>
        <v>4751480.9000000004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193104.91</v>
      </c>
      <c r="F159" s="27"/>
      <c r="G159" s="27">
        <f>G163</f>
        <v>193104.91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481303.8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481303.8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5425889.6100000003</v>
      </c>
      <c r="F163" s="27">
        <f>F164+F168+F173+F174+F169</f>
        <v>4751480.9000000004</v>
      </c>
      <c r="G163" s="27">
        <f>G164+G168+G173+G174</f>
        <v>193104.91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481303.8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4452495.58</v>
      </c>
      <c r="F164" s="156">
        <f>F166</f>
        <v>4452495.58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4452495.58</v>
      </c>
      <c r="F166" s="160">
        <v>4452495.58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>
        <f>G169</f>
        <v>0</v>
      </c>
      <c r="H168" s="30">
        <f t="shared" ref="H168:K168" si="2">H169</f>
        <v>0</v>
      </c>
      <c r="I168" s="30">
        <f t="shared" si="2"/>
        <v>0</v>
      </c>
      <c r="J168" s="30"/>
      <c r="K168" s="30">
        <f t="shared" si="2"/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22957.7</v>
      </c>
      <c r="F169" s="160">
        <v>22091</v>
      </c>
      <c r="G169" s="160"/>
      <c r="H169" s="160">
        <f>H171</f>
        <v>0</v>
      </c>
      <c r="I169" s="160">
        <f>I171</f>
        <v>0</v>
      </c>
      <c r="J169" s="160">
        <v>866.7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61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950436.33</v>
      </c>
      <c r="F174" s="30">
        <v>276894.32</v>
      </c>
      <c r="G174" s="30">
        <v>193104.91</v>
      </c>
      <c r="H174" s="30"/>
      <c r="I174" s="30"/>
      <c r="J174" s="31">
        <v>480437.1</v>
      </c>
      <c r="K174" s="30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194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950436.33</v>
      </c>
      <c r="F193" s="37">
        <f>F194+F196</f>
        <v>950436.33</v>
      </c>
      <c r="G193" s="37">
        <f t="shared" ref="G193" si="6">G194+G196</f>
        <v>950436.33</v>
      </c>
      <c r="H193" s="27">
        <f>H194+H196</f>
        <v>950436.33</v>
      </c>
      <c r="I193" s="27">
        <f t="shared" ref="I193:M193" si="7">I194+I196</f>
        <v>950436.33</v>
      </c>
      <c r="J193" s="27">
        <f t="shared" si="7"/>
        <v>950436.33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950436.33</v>
      </c>
      <c r="F196" s="37">
        <f t="shared" ref="F196" si="9">I196+L196</f>
        <v>950436.33</v>
      </c>
      <c r="G196" s="37">
        <f>J196+M196</f>
        <v>950436.33</v>
      </c>
      <c r="H196" s="27">
        <f>E174</f>
        <v>950436.33</v>
      </c>
      <c r="I196" s="27">
        <f>H196</f>
        <v>950436.33</v>
      </c>
      <c r="J196" s="27">
        <f>H196</f>
        <v>950436.33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workbookViewId="0">
      <selection sqref="A1:XFD1048576"/>
    </sheetView>
  </sheetViews>
  <sheetFormatPr defaultRowHeight="15" x14ac:dyDescent="0.25"/>
  <cols>
    <col min="1" max="1" width="18.28515625" customWidth="1"/>
    <col min="2" max="2" width="17.85546875" customWidth="1"/>
    <col min="3" max="3" width="24.28515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252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253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254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255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256</v>
      </c>
      <c r="G32" s="16" t="s">
        <v>237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7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7" ht="15.75" thickBot="1" x14ac:dyDescent="0.3">
      <c r="A35" s="70" t="s">
        <v>28</v>
      </c>
      <c r="B35" s="71"/>
      <c r="C35" s="71"/>
      <c r="D35" s="71"/>
      <c r="E35" s="72"/>
      <c r="F35" s="17">
        <v>42254</v>
      </c>
      <c r="G35" s="16"/>
    </row>
    <row r="36" spans="1:7" ht="15.75" thickBot="1" x14ac:dyDescent="0.3">
      <c r="A36" s="70" t="s">
        <v>29</v>
      </c>
      <c r="B36" s="71"/>
      <c r="C36" s="71"/>
      <c r="D36" s="71"/>
      <c r="E36" s="72"/>
      <c r="F36" s="18" t="s">
        <v>257</v>
      </c>
      <c r="G36" s="16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7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7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7" x14ac:dyDescent="0.25">
      <c r="A40" s="76"/>
      <c r="B40" s="77"/>
      <c r="C40" s="77"/>
      <c r="D40" s="77"/>
      <c r="E40" s="78"/>
      <c r="F40" s="83"/>
      <c r="G40" s="86"/>
    </row>
    <row r="41" spans="1:7" ht="15.75" thickBot="1" x14ac:dyDescent="0.3">
      <c r="A41" s="79"/>
      <c r="B41" s="80"/>
      <c r="C41" s="80"/>
      <c r="D41" s="80"/>
      <c r="E41" s="81"/>
      <c r="F41" s="84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thickBot="1" x14ac:dyDescent="0.3">
      <c r="A47" s="114" t="s">
        <v>40</v>
      </c>
      <c r="B47" s="115"/>
      <c r="C47" s="115"/>
      <c r="D47" s="115"/>
      <c r="E47" s="116"/>
      <c r="F47" s="102">
        <f>F49+F62</f>
        <v>17314.381999999998</v>
      </c>
      <c r="G47" s="103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F51+F52</f>
        <v>16148.741999999998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13115.701999999999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3033.04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 t="s">
        <v>48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91.87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f>1415.64-250</f>
        <v>1165.6400000000001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231.34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f>253.21-91.87</f>
        <v>161.34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17572999.850000001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14310323.790000001</v>
      </c>
      <c r="F155" s="27">
        <f>F163</f>
        <v>14310323.790000001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813278.62</v>
      </c>
      <c r="F159" s="27"/>
      <c r="G159" s="27">
        <f>G163</f>
        <v>813278.62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2449397.44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2449397.44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17572999.849999998</v>
      </c>
      <c r="F163" s="27">
        <f>F164+F168+F173+F174+F169</f>
        <v>14310323.790000001</v>
      </c>
      <c r="G163" s="27">
        <f>G164+G168+G173+G174+G169</f>
        <v>813278.62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2449397.44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13327722.050000001</v>
      </c>
      <c r="F164" s="160">
        <f>F166</f>
        <v>13327722.050000001</v>
      </c>
      <c r="G164" s="160">
        <f t="shared" ref="G164:K164" si="1">G166</f>
        <v>0</v>
      </c>
      <c r="H164" s="160">
        <f t="shared" si="1"/>
        <v>0</v>
      </c>
      <c r="I164" s="160">
        <f t="shared" si="1"/>
        <v>0</v>
      </c>
      <c r="J164" s="160">
        <f t="shared" si="1"/>
        <v>0</v>
      </c>
      <c r="K164" s="160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61"/>
      <c r="G165" s="161"/>
      <c r="H165" s="161"/>
      <c r="I165" s="161"/>
      <c r="J165" s="161"/>
      <c r="K165" s="161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13327722.050000001</v>
      </c>
      <c r="F166" s="160">
        <v>13327722.050000001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47"/>
      <c r="K168" s="30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37260.080000000002</v>
      </c>
      <c r="F169" s="160">
        <v>35083</v>
      </c>
      <c r="G169" s="160">
        <v>2000</v>
      </c>
      <c r="H169" s="160">
        <f>H171</f>
        <v>0</v>
      </c>
      <c r="I169" s="160">
        <f>I171</f>
        <v>0</v>
      </c>
      <c r="J169" s="174">
        <v>177.08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61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4208017.72</v>
      </c>
      <c r="F174" s="30">
        <v>947518.74</v>
      </c>
      <c r="G174" s="30">
        <v>811278.62</v>
      </c>
      <c r="H174" s="30"/>
      <c r="I174" s="30"/>
      <c r="J174" s="31">
        <v>2449220.36</v>
      </c>
      <c r="K174" s="30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231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4208017.72</v>
      </c>
      <c r="F193" s="37">
        <f>F194+F196</f>
        <v>4208017.72</v>
      </c>
      <c r="G193" s="37">
        <f t="shared" ref="G193" si="6">G194+G196</f>
        <v>4208017.72</v>
      </c>
      <c r="H193" s="27">
        <f>H194+H196</f>
        <v>4208017.72</v>
      </c>
      <c r="I193" s="27">
        <f t="shared" ref="I193:M193" si="7">I194+I196</f>
        <v>4208017.72</v>
      </c>
      <c r="J193" s="27">
        <f t="shared" si="7"/>
        <v>4208017.72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4208017.72</v>
      </c>
      <c r="F196" s="37">
        <f t="shared" ref="F196" si="9">I196+L196</f>
        <v>4208017.72</v>
      </c>
      <c r="G196" s="37">
        <f>J196+M196</f>
        <v>4208017.72</v>
      </c>
      <c r="H196" s="27">
        <f>E174</f>
        <v>4208017.72</v>
      </c>
      <c r="I196" s="27">
        <f>H196</f>
        <v>4208017.72</v>
      </c>
      <c r="J196" s="27">
        <f>H196</f>
        <v>4208017.72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workbookViewId="0">
      <selection sqref="A1:XFD1048576"/>
    </sheetView>
  </sheetViews>
  <sheetFormatPr defaultRowHeight="15" x14ac:dyDescent="0.25"/>
  <cols>
    <col min="1" max="1" width="18.28515625" customWidth="1"/>
    <col min="2" max="2" width="17.85546875" customWidth="1"/>
    <col min="3" max="3" width="24.28515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258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259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260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261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262</v>
      </c>
      <c r="G32" s="16" t="s">
        <v>237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7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7" ht="15.75" thickBot="1" x14ac:dyDescent="0.3">
      <c r="A35" s="70" t="s">
        <v>28</v>
      </c>
      <c r="B35" s="71"/>
      <c r="C35" s="71"/>
      <c r="D35" s="71"/>
      <c r="E35" s="72"/>
      <c r="F35" s="17">
        <v>41774</v>
      </c>
      <c r="G35" s="16"/>
    </row>
    <row r="36" spans="1:7" ht="15.75" thickBot="1" x14ac:dyDescent="0.3">
      <c r="A36" s="70" t="s">
        <v>29</v>
      </c>
      <c r="B36" s="71"/>
      <c r="C36" s="71"/>
      <c r="D36" s="71"/>
      <c r="E36" s="72"/>
      <c r="F36" s="18" t="s">
        <v>263</v>
      </c>
      <c r="G36" s="16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7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7" x14ac:dyDescent="0.25">
      <c r="A39" s="73" t="s">
        <v>33</v>
      </c>
      <c r="B39" s="74"/>
      <c r="C39" s="74"/>
      <c r="D39" s="74"/>
      <c r="E39" s="75"/>
      <c r="F39" s="82" t="s">
        <v>200</v>
      </c>
      <c r="G39" s="85"/>
    </row>
    <row r="40" spans="1:7" x14ac:dyDescent="0.25">
      <c r="A40" s="76"/>
      <c r="B40" s="77"/>
      <c r="C40" s="77"/>
      <c r="D40" s="77"/>
      <c r="E40" s="78"/>
      <c r="F40" s="83"/>
      <c r="G40" s="86"/>
    </row>
    <row r="41" spans="1:7" ht="15.75" thickBot="1" x14ac:dyDescent="0.3">
      <c r="A41" s="79"/>
      <c r="B41" s="80"/>
      <c r="C41" s="80"/>
      <c r="D41" s="80"/>
      <c r="E41" s="81"/>
      <c r="F41" s="84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thickBot="1" x14ac:dyDescent="0.3">
      <c r="A47" s="114" t="s">
        <v>40</v>
      </c>
      <c r="B47" s="115"/>
      <c r="C47" s="115"/>
      <c r="D47" s="115"/>
      <c r="E47" s="116"/>
      <c r="F47" s="102">
        <f>F49+F62</f>
        <v>14990.198999999999</v>
      </c>
      <c r="G47" s="103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14018.478999999999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6893.59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7124.8890000000001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6893.59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2813.7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971.72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303.81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57.34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16960309.030000001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13791239.220000001</v>
      </c>
      <c r="F155" s="27">
        <f>F163</f>
        <v>13791239.220000001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1033595.18</v>
      </c>
      <c r="F159" s="27"/>
      <c r="G159" s="27">
        <f>G163</f>
        <v>1033595.18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2135474.6300000004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2135474.6300000004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16960309.030000001</v>
      </c>
      <c r="F163" s="27">
        <f>F164+F168+F173+F174+F169</f>
        <v>13791239.220000001</v>
      </c>
      <c r="G163" s="27">
        <f>G164+G168+G173+G174+G169</f>
        <v>1033595.18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2135474.6300000004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12986183.82</v>
      </c>
      <c r="F164" s="156">
        <f>F166</f>
        <v>12986183.82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12986183.82</v>
      </c>
      <c r="F166" s="160">
        <v>12986183.82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47"/>
      <c r="K168" s="30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88652.72</v>
      </c>
      <c r="F169" s="160">
        <v>88311</v>
      </c>
      <c r="G169" s="160"/>
      <c r="H169" s="160">
        <f>H171</f>
        <v>0</v>
      </c>
      <c r="I169" s="160">
        <f>I171</f>
        <v>0</v>
      </c>
      <c r="J169" s="174">
        <v>341.72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61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3885472.49</v>
      </c>
      <c r="F174" s="30">
        <v>716744.4</v>
      </c>
      <c r="G174" s="30">
        <v>1033595.18</v>
      </c>
      <c r="H174" s="30"/>
      <c r="I174" s="30"/>
      <c r="J174" s="31">
        <v>2135132.91</v>
      </c>
      <c r="K174" s="30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3885472.49</v>
      </c>
      <c r="F193" s="37">
        <f>F194+F196</f>
        <v>3885472.49</v>
      </c>
      <c r="G193" s="37">
        <f t="shared" ref="G193" si="6">G194+G196</f>
        <v>3885472.49</v>
      </c>
      <c r="H193" s="27">
        <f>H194+H196</f>
        <v>3885472.49</v>
      </c>
      <c r="I193" s="27">
        <f t="shared" ref="I193:M193" si="7">I194+I196</f>
        <v>3885472.49</v>
      </c>
      <c r="J193" s="27">
        <f t="shared" si="7"/>
        <v>3885472.49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3885472.49</v>
      </c>
      <c r="F196" s="37">
        <f t="shared" ref="F196" si="9">I196+L196</f>
        <v>3885472.49</v>
      </c>
      <c r="G196" s="37">
        <f>J196+M196</f>
        <v>3885472.49</v>
      </c>
      <c r="H196" s="27">
        <f>E174</f>
        <v>3885472.49</v>
      </c>
      <c r="I196" s="27">
        <f>H196</f>
        <v>3885472.49</v>
      </c>
      <c r="J196" s="27">
        <f>H196</f>
        <v>3885472.49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workbookViewId="0">
      <selection activeCell="A13" sqref="A13:C13"/>
    </sheetView>
  </sheetViews>
  <sheetFormatPr defaultRowHeight="15" x14ac:dyDescent="0.25"/>
  <cols>
    <col min="1" max="1" width="18.28515625" customWidth="1"/>
    <col min="2" max="2" width="17.85546875" customWidth="1"/>
    <col min="3" max="3" width="24.28515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264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265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266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267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268</v>
      </c>
      <c r="G32" s="16" t="s">
        <v>237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7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7" ht="15.75" thickBot="1" x14ac:dyDescent="0.3">
      <c r="A35" s="70" t="s">
        <v>28</v>
      </c>
      <c r="B35" s="71"/>
      <c r="C35" s="71"/>
      <c r="D35" s="71"/>
      <c r="E35" s="72"/>
      <c r="F35" s="17">
        <v>42138</v>
      </c>
      <c r="G35" s="16"/>
    </row>
    <row r="36" spans="1:7" ht="15.75" thickBot="1" x14ac:dyDescent="0.3">
      <c r="A36" s="70" t="s">
        <v>29</v>
      </c>
      <c r="B36" s="71"/>
      <c r="C36" s="71"/>
      <c r="D36" s="71"/>
      <c r="E36" s="72"/>
      <c r="F36" s="18" t="s">
        <v>269</v>
      </c>
      <c r="G36" s="16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7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7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7" x14ac:dyDescent="0.25">
      <c r="A40" s="76"/>
      <c r="B40" s="77"/>
      <c r="C40" s="77"/>
      <c r="D40" s="77"/>
      <c r="E40" s="78"/>
      <c r="F40" s="83"/>
      <c r="G40" s="86"/>
    </row>
    <row r="41" spans="1:7" ht="15.75" thickBot="1" x14ac:dyDescent="0.3">
      <c r="A41" s="79"/>
      <c r="B41" s="80"/>
      <c r="C41" s="80"/>
      <c r="D41" s="80"/>
      <c r="E41" s="81"/>
      <c r="F41" s="84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thickBot="1" x14ac:dyDescent="0.3">
      <c r="A47" s="114" t="s">
        <v>40</v>
      </c>
      <c r="B47" s="115"/>
      <c r="C47" s="115"/>
      <c r="D47" s="115"/>
      <c r="E47" s="116"/>
      <c r="F47" s="102">
        <f>F49+F62</f>
        <v>317816.87</v>
      </c>
      <c r="G47" s="103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316353.81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302228.82799999998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14124.98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302228.83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5005.24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1463.06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493.5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12.48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23707570.769999996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18773447.039999999</v>
      </c>
      <c r="F155" s="27">
        <f>F163</f>
        <v>18773447.039999999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1125177.74</v>
      </c>
      <c r="F159" s="27"/>
      <c r="G159" s="27">
        <f>G163</f>
        <v>1125177.74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3808945.9899999998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3808945.9899999998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23707570.77</v>
      </c>
      <c r="F163" s="27">
        <f>F164+F168+F173+F174+F169</f>
        <v>18773447.039999999</v>
      </c>
      <c r="G163" s="27">
        <f>G164+G168+G173+G174+G169</f>
        <v>1125177.74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3808945.9899999998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17210933.25</v>
      </c>
      <c r="F164" s="156">
        <f>F166</f>
        <v>17210933.25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17210933.25</v>
      </c>
      <c r="F166" s="160">
        <v>17210933.25</v>
      </c>
      <c r="G166" s="160"/>
      <c r="H166" s="160"/>
      <c r="I166" s="160"/>
      <c r="J166" s="184"/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85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47"/>
      <c r="K168" s="27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132215.69</v>
      </c>
      <c r="F169" s="160">
        <v>125637</v>
      </c>
      <c r="G169" s="160">
        <v>2000</v>
      </c>
      <c r="H169" s="160">
        <f>H171</f>
        <v>0</v>
      </c>
      <c r="I169" s="160">
        <f>I171</f>
        <v>0</v>
      </c>
      <c r="J169" s="174">
        <v>4578.6899999999996</v>
      </c>
      <c r="K169" s="156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27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6364421.8300000001</v>
      </c>
      <c r="F174" s="30">
        <v>1436876.79</v>
      </c>
      <c r="G174" s="30">
        <v>1123177.74</v>
      </c>
      <c r="H174" s="30"/>
      <c r="I174" s="30"/>
      <c r="J174" s="31">
        <v>3804367.3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6364421.8300000001</v>
      </c>
      <c r="F193" s="37">
        <f>F194+F196</f>
        <v>6364421.8300000001</v>
      </c>
      <c r="G193" s="37">
        <f t="shared" ref="G193" si="6">G194+G196</f>
        <v>6364421.8300000001</v>
      </c>
      <c r="H193" s="27">
        <f>H194+H196</f>
        <v>6364421.8300000001</v>
      </c>
      <c r="I193" s="27">
        <f t="shared" ref="I193:M193" si="7">I194+I196</f>
        <v>6364421.8300000001</v>
      </c>
      <c r="J193" s="27">
        <f t="shared" si="7"/>
        <v>6364421.8300000001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6364421.8300000001</v>
      </c>
      <c r="F196" s="37">
        <f t="shared" ref="F196" si="9">I196+L196</f>
        <v>6364421.8300000001</v>
      </c>
      <c r="G196" s="37">
        <f>J196+M196</f>
        <v>6364421.8300000001</v>
      </c>
      <c r="H196" s="27">
        <f>E174</f>
        <v>6364421.8300000001</v>
      </c>
      <c r="I196" s="27">
        <f>H196</f>
        <v>6364421.8300000001</v>
      </c>
      <c r="J196" s="27">
        <f>H196</f>
        <v>6364421.8300000001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59" workbookViewId="0">
      <selection activeCell="J163" sqref="J163"/>
    </sheetView>
  </sheetViews>
  <sheetFormatPr defaultRowHeight="15" x14ac:dyDescent="0.25"/>
  <cols>
    <col min="1" max="1" width="18.28515625" customWidth="1"/>
    <col min="2" max="2" width="17.85546875" customWidth="1"/>
    <col min="3" max="3" width="26.42578125" customWidth="1"/>
    <col min="4" max="4" width="12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270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271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272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273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274</v>
      </c>
      <c r="G32" s="16" t="s">
        <v>237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42170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275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8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36591.838000000003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33425.608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27920.907999999999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5504.7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27920.907999999999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1390.84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3166.23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567.11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173.99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27036807.470000003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22166861.359999999</v>
      </c>
      <c r="F155" s="27">
        <f>F163</f>
        <v>22166861.359999999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1121367.01</v>
      </c>
      <c r="F159" s="27"/>
      <c r="G159" s="27">
        <f>G163</f>
        <v>1121367.01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3748579.1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3748579.1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27036807.469999999</v>
      </c>
      <c r="F163" s="27">
        <f>F164+F168+F173+F174+F169</f>
        <v>22166861.359999999</v>
      </c>
      <c r="G163" s="27">
        <f>G164+G168+G173+G174</f>
        <v>1121367.01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3748579.1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20527942.5</v>
      </c>
      <c r="F164" s="156">
        <f>F166</f>
        <v>20527942.5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20527942.5</v>
      </c>
      <c r="F166" s="160">
        <v>20527942.5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>
        <f>G169</f>
        <v>0</v>
      </c>
      <c r="H168" s="30">
        <f t="shared" ref="H168:K168" si="2">H169</f>
        <v>0</v>
      </c>
      <c r="I168" s="30">
        <f t="shared" si="2"/>
        <v>0</v>
      </c>
      <c r="J168" s="30"/>
      <c r="K168" s="30">
        <f t="shared" si="2"/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102696.11</v>
      </c>
      <c r="F169" s="160">
        <v>92446</v>
      </c>
      <c r="G169" s="160"/>
      <c r="H169" s="160">
        <f>H171</f>
        <v>0</v>
      </c>
      <c r="I169" s="160">
        <f>I171</f>
        <v>0</v>
      </c>
      <c r="J169" s="160">
        <v>10250.11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61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6406168.8600000003</v>
      </c>
      <c r="F174" s="30">
        <v>1546472.86</v>
      </c>
      <c r="G174" s="30">
        <v>1121367.01</v>
      </c>
      <c r="H174" s="30"/>
      <c r="I174" s="30"/>
      <c r="J174" s="31">
        <v>3738328.99</v>
      </c>
      <c r="K174" s="30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6406168.8600000003</v>
      </c>
      <c r="F193" s="37">
        <f>F194+F196</f>
        <v>6406168.8600000003</v>
      </c>
      <c r="G193" s="37">
        <f t="shared" ref="G193" si="6">G194+G196</f>
        <v>6406168.8600000003</v>
      </c>
      <c r="H193" s="27">
        <f>H194+H196</f>
        <v>6406168.8600000003</v>
      </c>
      <c r="I193" s="27">
        <f t="shared" ref="I193:M193" si="7">I194+I196</f>
        <v>6406168.8600000003</v>
      </c>
      <c r="J193" s="27">
        <f t="shared" si="7"/>
        <v>6406168.8600000003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6406168.8600000003</v>
      </c>
      <c r="F196" s="37">
        <f t="shared" ref="F196" si="9">I196+L196</f>
        <v>6406168.8600000003</v>
      </c>
      <c r="G196" s="37">
        <f>J196+M196</f>
        <v>6406168.8600000003</v>
      </c>
      <c r="H196" s="27">
        <f>E174</f>
        <v>6406168.8600000003</v>
      </c>
      <c r="I196" s="27">
        <f>H196</f>
        <v>6406168.8600000003</v>
      </c>
      <c r="J196" s="27">
        <f>H196</f>
        <v>6406168.8600000003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6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59" workbookViewId="0">
      <selection activeCell="J174" sqref="J174"/>
    </sheetView>
  </sheetViews>
  <sheetFormatPr defaultRowHeight="15" x14ac:dyDescent="0.25"/>
  <cols>
    <col min="1" max="1" width="18.28515625" customWidth="1"/>
    <col min="2" max="2" width="17.85546875" customWidth="1"/>
    <col min="3" max="3" width="26.425781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276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277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278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279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280</v>
      </c>
      <c r="G32" s="16" t="s">
        <v>237</v>
      </c>
    </row>
    <row r="33" spans="1:10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10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10" ht="15.75" thickBot="1" x14ac:dyDescent="0.3">
      <c r="A35" s="70" t="s">
        <v>28</v>
      </c>
      <c r="B35" s="71"/>
      <c r="C35" s="71"/>
      <c r="D35" s="71"/>
      <c r="E35" s="72"/>
      <c r="F35" s="17">
        <v>41773</v>
      </c>
      <c r="G35" s="16"/>
    </row>
    <row r="36" spans="1:10" ht="15.75" thickBot="1" x14ac:dyDescent="0.3">
      <c r="A36" s="70" t="s">
        <v>29</v>
      </c>
      <c r="B36" s="71"/>
      <c r="C36" s="71"/>
      <c r="D36" s="71"/>
      <c r="E36" s="72"/>
      <c r="F36" s="18" t="s">
        <v>281</v>
      </c>
      <c r="G36" s="16"/>
    </row>
    <row r="37" spans="1:10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10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10" x14ac:dyDescent="0.25">
      <c r="A39" s="73" t="s">
        <v>33</v>
      </c>
      <c r="B39" s="74"/>
      <c r="C39" s="74"/>
      <c r="D39" s="74"/>
      <c r="E39" s="75"/>
      <c r="F39" s="82" t="s">
        <v>200</v>
      </c>
      <c r="G39" s="85"/>
    </row>
    <row r="40" spans="1:10" x14ac:dyDescent="0.25">
      <c r="A40" s="76"/>
      <c r="B40" s="77"/>
      <c r="C40" s="77"/>
      <c r="D40" s="77"/>
      <c r="E40" s="78"/>
      <c r="F40" s="83"/>
      <c r="G40" s="86"/>
    </row>
    <row r="41" spans="1:10" ht="15.75" thickBot="1" x14ac:dyDescent="0.3">
      <c r="A41" s="79"/>
      <c r="B41" s="80"/>
      <c r="C41" s="80"/>
      <c r="D41" s="80"/>
      <c r="E41" s="81"/>
      <c r="F41" s="84"/>
      <c r="G41" s="87"/>
    </row>
    <row r="43" spans="1:10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10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10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10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10" ht="15.75" thickBot="1" x14ac:dyDescent="0.3">
      <c r="A47" s="114" t="s">
        <v>40</v>
      </c>
      <c r="B47" s="115"/>
      <c r="C47" s="115"/>
      <c r="D47" s="115"/>
      <c r="E47" s="116"/>
      <c r="F47" s="102">
        <f>F49+F62</f>
        <v>18054.735000000001</v>
      </c>
      <c r="G47" s="103"/>
      <c r="I47" s="19"/>
      <c r="J47" s="19"/>
    </row>
    <row r="48" spans="1:10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16886.665000000001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5948.9250000000002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10937.74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5948.9250000000002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7037.09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f>1209.99-41.92</f>
        <v>1168.07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672.8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11.2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14983054.66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12194068.68</v>
      </c>
      <c r="F155" s="27">
        <f>F163</f>
        <v>12194068.68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927147.83</v>
      </c>
      <c r="F159" s="27"/>
      <c r="G159" s="27">
        <f>G163</f>
        <v>927147.83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1861838.15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1861838.15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14983054.66</v>
      </c>
      <c r="F163" s="27">
        <f>F164+F168+F173+F174+F169</f>
        <v>12194068.68</v>
      </c>
      <c r="G163" s="27">
        <f>G164+G168+G173+G174</f>
        <v>927147.83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1861838.15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11164831.98</v>
      </c>
      <c r="F164" s="156">
        <f>F166</f>
        <v>11164831.98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11164831.98</v>
      </c>
      <c r="F166" s="160">
        <v>11164831.98</v>
      </c>
      <c r="G166" s="160"/>
      <c r="H166" s="160"/>
      <c r="I166" s="160"/>
      <c r="J166" s="160"/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47"/>
      <c r="K168" s="27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171335.93</v>
      </c>
      <c r="F169" s="160">
        <v>170904</v>
      </c>
      <c r="G169" s="160"/>
      <c r="H169" s="160">
        <f>H171</f>
        <v>0</v>
      </c>
      <c r="I169" s="160">
        <f>I171</f>
        <v>0</v>
      </c>
      <c r="J169" s="174">
        <v>431.93</v>
      </c>
      <c r="K169" s="156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3646886.75</v>
      </c>
      <c r="F174" s="30">
        <v>858332.7</v>
      </c>
      <c r="G174" s="30">
        <v>927147.83</v>
      </c>
      <c r="H174" s="30"/>
      <c r="I174" s="30"/>
      <c r="J174" s="31">
        <v>1861406.22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194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3646886.75</v>
      </c>
      <c r="F193" s="37">
        <f>F194+F196</f>
        <v>3646886.75</v>
      </c>
      <c r="G193" s="37">
        <f t="shared" ref="G193" si="6">G194+G196</f>
        <v>3646886.75</v>
      </c>
      <c r="H193" s="27">
        <f>H194+H196</f>
        <v>3646886.75</v>
      </c>
      <c r="I193" s="27">
        <f t="shared" ref="I193:M193" si="7">I194+I196</f>
        <v>3646886.75</v>
      </c>
      <c r="J193" s="27">
        <f t="shared" si="7"/>
        <v>3646886.75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3646886.75</v>
      </c>
      <c r="F196" s="37">
        <f t="shared" ref="F196" si="9">I196+L196</f>
        <v>3646886.75</v>
      </c>
      <c r="G196" s="37">
        <f>J196+M196</f>
        <v>3646886.75</v>
      </c>
      <c r="H196" s="27">
        <f>E174</f>
        <v>3646886.75</v>
      </c>
      <c r="I196" s="27">
        <f>H196</f>
        <v>3646886.75</v>
      </c>
      <c r="J196" s="27">
        <f>H196</f>
        <v>3646886.75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59" workbookViewId="0">
      <selection activeCell="J175" sqref="J175"/>
    </sheetView>
  </sheetViews>
  <sheetFormatPr defaultRowHeight="15" x14ac:dyDescent="0.25"/>
  <cols>
    <col min="1" max="1" width="18.28515625" customWidth="1"/>
    <col min="2" max="2" width="17.85546875" customWidth="1"/>
    <col min="3" max="3" width="26.425781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282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283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226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284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285</v>
      </c>
      <c r="G32" s="16" t="s">
        <v>237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39693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286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200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81880.002999999997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76825.502999999997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14062.393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62763.11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14062.393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54177.96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5054.5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2031.06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78.78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25061748.580000002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20147698.460000001</v>
      </c>
      <c r="F155" s="27">
        <f>F163</f>
        <v>20147698.460000001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1129290.8</v>
      </c>
      <c r="F159" s="27"/>
      <c r="G159" s="27">
        <f>G163</f>
        <v>1129290.8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3784759.32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3784759.32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25061748.580000002</v>
      </c>
      <c r="F163" s="27">
        <f>F164+F168+F173+F174+F169</f>
        <v>20147698.460000001</v>
      </c>
      <c r="G163" s="27">
        <f>G164+G168+G173+G174+G169</f>
        <v>1129290.8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3784759.32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17634383.32</v>
      </c>
      <c r="F164" s="156">
        <f>F166</f>
        <v>17634383.32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17634383.32</v>
      </c>
      <c r="F166" s="160">
        <v>17634383.32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47"/>
      <c r="K168" s="30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1254862.55</v>
      </c>
      <c r="F169" s="160">
        <v>1194085.83</v>
      </c>
      <c r="G169" s="160">
        <v>59678.21</v>
      </c>
      <c r="H169" s="160">
        <f>H171</f>
        <v>0</v>
      </c>
      <c r="I169" s="160">
        <f>I171</f>
        <v>0</v>
      </c>
      <c r="J169" s="174">
        <v>1098.51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61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6172502.7100000009</v>
      </c>
      <c r="F174" s="30">
        <v>1319229.31</v>
      </c>
      <c r="G174" s="30">
        <v>1069612.5900000001</v>
      </c>
      <c r="H174" s="30"/>
      <c r="I174" s="30"/>
      <c r="J174" s="31">
        <v>3783660.81</v>
      </c>
      <c r="K174" s="30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6172502.7100000009</v>
      </c>
      <c r="F193" s="37">
        <f>F194+F196</f>
        <v>6172502.7100000009</v>
      </c>
      <c r="G193" s="37">
        <f t="shared" ref="G193" si="6">G194+G196</f>
        <v>6172502.7100000009</v>
      </c>
      <c r="H193" s="27">
        <f>H194+H196</f>
        <v>6172502.7100000009</v>
      </c>
      <c r="I193" s="27">
        <f t="shared" ref="I193:M193" si="7">I194+I196</f>
        <v>6172502.7100000009</v>
      </c>
      <c r="J193" s="27">
        <f t="shared" si="7"/>
        <v>6172502.7100000009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6172502.7100000009</v>
      </c>
      <c r="F196" s="37">
        <f t="shared" ref="F196" si="9">I196+L196</f>
        <v>6172502.7100000009</v>
      </c>
      <c r="G196" s="37">
        <f>J196+M196</f>
        <v>6172502.7100000009</v>
      </c>
      <c r="H196" s="27">
        <f>E174</f>
        <v>6172502.7100000009</v>
      </c>
      <c r="I196" s="27">
        <f>H196</f>
        <v>6172502.7100000009</v>
      </c>
      <c r="J196" s="27">
        <f>H196</f>
        <v>6172502.7100000009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11" workbookViewId="0">
      <selection activeCell="M173" sqref="M173"/>
    </sheetView>
  </sheetViews>
  <sheetFormatPr defaultRowHeight="15" x14ac:dyDescent="0.25"/>
  <cols>
    <col min="1" max="1" width="18.28515625" customWidth="1"/>
    <col min="2" max="2" width="17.85546875" customWidth="1"/>
    <col min="3" max="3" width="26.425781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287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288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289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290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291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292</v>
      </c>
      <c r="G32" s="16" t="s">
        <v>237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40644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293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200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294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162020.19399999999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9" ht="27" customHeight="1" x14ac:dyDescent="0.25">
      <c r="A49" s="117" t="s">
        <v>42</v>
      </c>
      <c r="B49" s="118"/>
      <c r="C49" s="118"/>
      <c r="D49" s="118"/>
      <c r="E49" s="119"/>
      <c r="F49" s="110">
        <f>F51+F52</f>
        <v>151134.57399999999</v>
      </c>
      <c r="G49" s="111"/>
    </row>
    <row r="50" spans="1:9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9" ht="15.75" thickBot="1" x14ac:dyDescent="0.3">
      <c r="A51" s="99" t="s">
        <v>43</v>
      </c>
      <c r="B51" s="100"/>
      <c r="C51" s="100"/>
      <c r="D51" s="100"/>
      <c r="E51" s="101"/>
      <c r="F51" s="102">
        <v>21737.179</v>
      </c>
      <c r="G51" s="103"/>
    </row>
    <row r="52" spans="1:9" ht="42" customHeight="1" thickBot="1" x14ac:dyDescent="0.3">
      <c r="A52" s="104" t="s">
        <v>44</v>
      </c>
      <c r="B52" s="105"/>
      <c r="C52" s="105"/>
      <c r="D52" s="105"/>
      <c r="E52" s="106"/>
      <c r="F52" s="110">
        <v>129397.395</v>
      </c>
      <c r="G52" s="111"/>
    </row>
    <row r="53" spans="1:9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9" ht="15.75" thickBot="1" x14ac:dyDescent="0.3">
      <c r="A54" s="99" t="s">
        <v>45</v>
      </c>
      <c r="B54" s="100"/>
      <c r="C54" s="100"/>
      <c r="D54" s="100"/>
      <c r="E54" s="101"/>
      <c r="F54" s="102">
        <v>21737.179</v>
      </c>
      <c r="G54" s="103"/>
    </row>
    <row r="55" spans="1:9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9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9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9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9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9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9" ht="23.25" customHeight="1" thickBot="1" x14ac:dyDescent="0.3">
      <c r="A61" s="99" t="s">
        <v>49</v>
      </c>
      <c r="B61" s="100"/>
      <c r="C61" s="100"/>
      <c r="D61" s="100"/>
      <c r="E61" s="101"/>
      <c r="F61" s="102">
        <v>109774.93</v>
      </c>
      <c r="G61" s="103"/>
    </row>
    <row r="62" spans="1:9" x14ac:dyDescent="0.25">
      <c r="A62" s="117" t="s">
        <v>50</v>
      </c>
      <c r="B62" s="118"/>
      <c r="C62" s="118"/>
      <c r="D62" s="118"/>
      <c r="E62" s="119"/>
      <c r="F62" s="123">
        <v>10885.62</v>
      </c>
      <c r="G62" s="124"/>
      <c r="I62" s="19"/>
    </row>
    <row r="63" spans="1:9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9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4059.22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2285.19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30114331.880000003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24477465.68</v>
      </c>
      <c r="F155" s="27">
        <f>F163</f>
        <v>24477465.68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859848.76</v>
      </c>
      <c r="F159" s="27"/>
      <c r="G159" s="27">
        <f>G163</f>
        <v>859848.76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4777017.4399999995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4777017.4399999995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30114331.880000003</v>
      </c>
      <c r="F163" s="27">
        <f>F164+F168+F173+F174+F169</f>
        <v>24477465.68</v>
      </c>
      <c r="G163" s="27">
        <f>G164+G168+G173+G174+G169</f>
        <v>859848.76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4777017.4399999995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21174088.760000002</v>
      </c>
      <c r="F164" s="156">
        <f>F166</f>
        <v>20634872.960000001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539215.80000000005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21174088.760000002</v>
      </c>
      <c r="F166" s="160">
        <v>20634872.960000001</v>
      </c>
      <c r="G166" s="160"/>
      <c r="H166" s="160"/>
      <c r="I166" s="160"/>
      <c r="J166" s="174">
        <v>539215.80000000005</v>
      </c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75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31"/>
      <c r="K168" s="27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2497372.25</v>
      </c>
      <c r="F169" s="160">
        <v>2491230</v>
      </c>
      <c r="G169" s="160">
        <v>2320</v>
      </c>
      <c r="H169" s="160">
        <f>H171</f>
        <v>0</v>
      </c>
      <c r="I169" s="160">
        <f>I171</f>
        <v>0</v>
      </c>
      <c r="J169" s="174">
        <v>3822.25</v>
      </c>
      <c r="K169" s="156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27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6442870.8699999992</v>
      </c>
      <c r="F174" s="30">
        <v>1351362.72</v>
      </c>
      <c r="G174" s="30">
        <v>857528.76</v>
      </c>
      <c r="H174" s="30"/>
      <c r="I174" s="30"/>
      <c r="J174" s="31">
        <v>4233979.3899999997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6442870.8699999992</v>
      </c>
      <c r="F193" s="37">
        <f>F194+F196</f>
        <v>6442870.8699999992</v>
      </c>
      <c r="G193" s="37">
        <f t="shared" ref="G193" si="6">G194+G196</f>
        <v>6442870.8699999992</v>
      </c>
      <c r="H193" s="27">
        <f>H194+H196</f>
        <v>6442870.8699999992</v>
      </c>
      <c r="I193" s="27">
        <f t="shared" ref="I193:M193" si="7">I194+I196</f>
        <v>6442870.8699999992</v>
      </c>
      <c r="J193" s="27">
        <f t="shared" si="7"/>
        <v>6442870.8699999992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6442870.8699999992</v>
      </c>
      <c r="F196" s="37">
        <f t="shared" ref="F196" si="9">I196+L196</f>
        <v>6442870.8699999992</v>
      </c>
      <c r="G196" s="37">
        <f>J196+M196</f>
        <v>6442870.8699999992</v>
      </c>
      <c r="H196" s="27">
        <f>E174</f>
        <v>6442870.8699999992</v>
      </c>
      <c r="I196" s="27">
        <f>H196</f>
        <v>6442870.8699999992</v>
      </c>
      <c r="J196" s="27">
        <f>H196</f>
        <v>6442870.8699999992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workbookViewId="0">
      <selection activeCell="I28" sqref="I28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5.140625" customWidth="1"/>
    <col min="8" max="8" width="14.7109375" customWidth="1"/>
    <col min="9" max="9" width="15.42578125" customWidth="1"/>
    <col min="10" max="10" width="14.85546875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211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186" t="s">
        <v>205</v>
      </c>
      <c r="B9" s="186"/>
      <c r="C9" s="186"/>
      <c r="D9" s="186"/>
      <c r="E9" s="186"/>
      <c r="F9" s="6" t="s">
        <v>7</v>
      </c>
      <c r="G9" s="8"/>
    </row>
    <row r="10" spans="1:7" ht="15.75" customHeight="1" thickBot="1" x14ac:dyDescent="0.3">
      <c r="A10" s="67" t="s">
        <v>212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213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214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3.5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37.5" customHeight="1" thickBot="1" x14ac:dyDescent="0.3">
      <c r="A32" s="70" t="s">
        <v>23</v>
      </c>
      <c r="B32" s="71"/>
      <c r="C32" s="71"/>
      <c r="D32" s="71"/>
      <c r="E32" s="72"/>
      <c r="F32" s="16" t="s">
        <v>215</v>
      </c>
      <c r="G32" s="16" t="s">
        <v>25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41774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216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690246.39400000009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635849.72400000005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9750.6640000000007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626099.06000000006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9750.6640000000007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625055.56999999995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54396.67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0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54396.67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217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48541319.549999997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37865349.409999996</v>
      </c>
      <c r="F155" s="27">
        <f>F163</f>
        <v>37865349.409999996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7409237.9800000004</v>
      </c>
      <c r="F159" s="27"/>
      <c r="G159" s="27">
        <f>G163</f>
        <v>7409237.9800000004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3266732.1599999997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3266732.1599999997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48541319.549999997</v>
      </c>
      <c r="F163" s="27">
        <f>F164+F168+F173+F174+F169</f>
        <v>37865349.409999996</v>
      </c>
      <c r="G163" s="27">
        <f>G164+G168+G173+G174+G169</f>
        <v>7409237.9800000004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3266732.1599999997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20291229.050000001</v>
      </c>
      <c r="F164" s="156">
        <f>F166</f>
        <v>20281769.75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9459.2999999999993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20291229.050000001</v>
      </c>
      <c r="F166" s="160">
        <v>20281769.75</v>
      </c>
      <c r="G166" s="160"/>
      <c r="H166" s="160"/>
      <c r="I166" s="160"/>
      <c r="J166" s="160">
        <v>9459.2999999999993</v>
      </c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>
        <f>SUM(F168:K168)</f>
        <v>0</v>
      </c>
      <c r="F168" s="30"/>
      <c r="G168" s="30"/>
      <c r="H168" s="30">
        <f t="shared" ref="H168:K168" si="2">H169</f>
        <v>0</v>
      </c>
      <c r="I168" s="30">
        <f t="shared" si="2"/>
        <v>0</v>
      </c>
      <c r="J168" s="30"/>
      <c r="K168" s="27">
        <f t="shared" si="2"/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15001531.98</v>
      </c>
      <c r="F169" s="160">
        <v>14933999.48</v>
      </c>
      <c r="G169" s="160">
        <v>57490.5</v>
      </c>
      <c r="H169" s="160">
        <f>H171</f>
        <v>0</v>
      </c>
      <c r="I169" s="160">
        <f>I171</f>
        <v>0</v>
      </c>
      <c r="J169" s="160">
        <f>1672.03+8369.97</f>
        <v>10042</v>
      </c>
      <c r="K169" s="156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47"/>
      <c r="K173" s="27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13248558.52</v>
      </c>
      <c r="F174" s="30">
        <v>2649580.1800000002</v>
      </c>
      <c r="G174" s="30">
        <v>7351747.4800000004</v>
      </c>
      <c r="H174" s="30"/>
      <c r="I174" s="30"/>
      <c r="J174" s="31">
        <v>3247230.86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13248558.52</v>
      </c>
      <c r="F193" s="37">
        <f>F194+F196</f>
        <v>13248558.52</v>
      </c>
      <c r="G193" s="37">
        <f t="shared" ref="G193" si="6">G194+G196</f>
        <v>13248558.52</v>
      </c>
      <c r="H193" s="27">
        <f>H194+H196</f>
        <v>13248558.52</v>
      </c>
      <c r="I193" s="27">
        <f t="shared" ref="I193:M193" si="7">I194+I196</f>
        <v>13248558.52</v>
      </c>
      <c r="J193" s="27">
        <f t="shared" si="7"/>
        <v>13248558.52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13248558.52</v>
      </c>
      <c r="F196" s="37">
        <f t="shared" ref="F196" si="9">I196+L196</f>
        <v>13248558.52</v>
      </c>
      <c r="G196" s="37">
        <f>J196+M196</f>
        <v>13248558.52</v>
      </c>
      <c r="H196" s="27">
        <f>E174</f>
        <v>13248558.52</v>
      </c>
      <c r="I196" s="27">
        <f>H196</f>
        <v>13248558.52</v>
      </c>
      <c r="J196" s="27">
        <f>H196</f>
        <v>13248558.52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205" workbookViewId="0">
      <selection sqref="A1:N217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6.140625" customWidth="1"/>
    <col min="8" max="8" width="14.7109375" customWidth="1"/>
    <col min="9" max="9" width="14.5703125" customWidth="1"/>
    <col min="10" max="10" width="14.7109375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0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8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10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14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5.25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24</v>
      </c>
      <c r="G32" s="16" t="s">
        <v>25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41487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30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145981.01300000001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136551.223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127692.223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8859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127692.223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769.43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9429.7900000000009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7643.7359999999999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2040.19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2" x14ac:dyDescent="0.25">
      <c r="A145" s="21"/>
    </row>
    <row r="146" spans="1:12" ht="28.5" customHeight="1" thickBot="1" x14ac:dyDescent="0.3">
      <c r="A146" s="22"/>
      <c r="B146" s="149" t="s">
        <v>104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2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2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2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2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2" ht="15.75" hidden="1" thickBot="1" x14ac:dyDescent="0.3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2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54750102.650000006</v>
      </c>
      <c r="F152" s="27"/>
      <c r="G152" s="27"/>
      <c r="H152" s="27"/>
      <c r="I152" s="27"/>
      <c r="J152" s="27"/>
      <c r="K152" s="27"/>
      <c r="L152" s="28"/>
    </row>
    <row r="153" spans="1:12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  <c r="L153" s="28"/>
    </row>
    <row r="154" spans="1:12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  <c r="L154" s="28"/>
    </row>
    <row r="155" spans="1:12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44550500.25</v>
      </c>
      <c r="F155" s="27">
        <f>F163</f>
        <v>44550500.25</v>
      </c>
      <c r="G155" s="29" t="s">
        <v>120</v>
      </c>
      <c r="H155" s="29" t="s">
        <v>120</v>
      </c>
      <c r="I155" s="27"/>
      <c r="J155" s="27"/>
      <c r="K155" s="27"/>
      <c r="L155" s="28"/>
    </row>
    <row r="156" spans="1:12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  <c r="L156" s="28"/>
    </row>
    <row r="157" spans="1:12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  <c r="L157" s="28"/>
    </row>
    <row r="158" spans="1:12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  <c r="L158" s="28"/>
    </row>
    <row r="159" spans="1:12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5376395.0899999999</v>
      </c>
      <c r="F159" s="27"/>
      <c r="G159" s="27">
        <f>G163</f>
        <v>5376395.0899999999</v>
      </c>
      <c r="H159" s="27"/>
      <c r="I159" s="29" t="s">
        <v>120</v>
      </c>
      <c r="J159" s="29" t="s">
        <v>120</v>
      </c>
      <c r="K159" s="29" t="s">
        <v>120</v>
      </c>
      <c r="L159" s="28"/>
    </row>
    <row r="160" spans="1:12" x14ac:dyDescent="0.25">
      <c r="A160" s="104" t="s">
        <v>127</v>
      </c>
      <c r="B160" s="135"/>
      <c r="C160" s="145">
        <v>160</v>
      </c>
      <c r="D160" s="145"/>
      <c r="E160" s="156">
        <f>J160</f>
        <v>4823207.3099999996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4823207.3099999996</v>
      </c>
      <c r="K160" s="156"/>
      <c r="L160" s="28"/>
    </row>
    <row r="161" spans="1:12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  <c r="L161" s="28"/>
    </row>
    <row r="162" spans="1:12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  <c r="L162" s="28"/>
    </row>
    <row r="163" spans="1:12" ht="28.5" customHeight="1" thickBot="1" x14ac:dyDescent="0.3">
      <c r="A163" s="114" t="s">
        <v>130</v>
      </c>
      <c r="B163" s="129"/>
      <c r="C163" s="26">
        <v>200</v>
      </c>
      <c r="D163" s="26" t="s">
        <v>118</v>
      </c>
      <c r="E163" s="27">
        <f>E164+E168+E173+E174+E169</f>
        <v>54750102.650000006</v>
      </c>
      <c r="F163" s="27">
        <f>F164+F169+F173+F174</f>
        <v>44550500.25</v>
      </c>
      <c r="G163" s="27">
        <f>G164+G169+G173+G174</f>
        <v>5376395.0899999999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4823207.3099999996</v>
      </c>
      <c r="K163" s="27">
        <f t="shared" si="0"/>
        <v>0</v>
      </c>
      <c r="L163" s="28"/>
    </row>
    <row r="164" spans="1:12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42454818.469999999</v>
      </c>
      <c r="F164" s="156">
        <f>F166</f>
        <v>41938085.119999997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516733.35</v>
      </c>
      <c r="K164" s="156">
        <f t="shared" si="1"/>
        <v>0</v>
      </c>
      <c r="L164" s="28"/>
    </row>
    <row r="165" spans="1:12" ht="15.75" customHeight="1" thickBot="1" x14ac:dyDescent="0.3">
      <c r="A165" s="107" t="s">
        <v>132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  <c r="L165" s="28"/>
    </row>
    <row r="166" spans="1:12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42454818.469999999</v>
      </c>
      <c r="F166" s="160">
        <v>41938085.119999997</v>
      </c>
      <c r="G166" s="160"/>
      <c r="H166" s="160"/>
      <c r="I166" s="160"/>
      <c r="J166" s="160">
        <v>516733.35</v>
      </c>
      <c r="K166" s="156"/>
      <c r="L166" s="28"/>
    </row>
    <row r="167" spans="1:12" ht="36.75" customHeight="1" thickBot="1" x14ac:dyDescent="0.3">
      <c r="A167" s="107" t="s">
        <v>134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  <c r="L167" s="28"/>
    </row>
    <row r="168" spans="1:12" ht="30.75" customHeight="1" thickBot="1" x14ac:dyDescent="0.3">
      <c r="A168" s="99" t="s">
        <v>135</v>
      </c>
      <c r="B168" s="101"/>
      <c r="C168" s="26">
        <v>220</v>
      </c>
      <c r="D168" s="26"/>
      <c r="E168" s="27">
        <f>SUM(F168:K168)</f>
        <v>0</v>
      </c>
      <c r="F168" s="30"/>
      <c r="G168" s="30"/>
      <c r="H168" s="30">
        <f t="shared" ref="H168:K168" si="2">H169</f>
        <v>0</v>
      </c>
      <c r="I168" s="30">
        <f t="shared" si="2"/>
        <v>0</v>
      </c>
      <c r="J168" s="30"/>
      <c r="K168" s="27">
        <f t="shared" si="2"/>
        <v>0</v>
      </c>
      <c r="L168" s="28"/>
    </row>
    <row r="169" spans="1:12" ht="15" customHeight="1" x14ac:dyDescent="0.25">
      <c r="A169" s="104"/>
      <c r="B169" s="106"/>
      <c r="C169" s="162">
        <v>230</v>
      </c>
      <c r="D169" s="145">
        <v>290</v>
      </c>
      <c r="E169" s="156">
        <f>SUM(F169:K170)</f>
        <v>223198.95</v>
      </c>
      <c r="F169" s="160">
        <v>202017</v>
      </c>
      <c r="G169" s="160">
        <v>20400</v>
      </c>
      <c r="H169" s="160">
        <f>H171</f>
        <v>0</v>
      </c>
      <c r="I169" s="160">
        <f>I171</f>
        <v>0</v>
      </c>
      <c r="J169" s="160">
        <v>781.95</v>
      </c>
      <c r="K169" s="156">
        <f t="shared" ref="K169" si="3">K171</f>
        <v>0</v>
      </c>
      <c r="L169" s="28"/>
    </row>
    <row r="170" spans="1:12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57"/>
      <c r="L170" s="28"/>
    </row>
    <row r="171" spans="1:12" ht="15" customHeight="1" x14ac:dyDescent="0.25">
      <c r="A171" s="104"/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  <c r="L171" s="28"/>
    </row>
    <row r="172" spans="1:12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  <c r="L172" s="28"/>
    </row>
    <row r="173" spans="1:12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30"/>
      <c r="L173" s="28"/>
    </row>
    <row r="174" spans="1:12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12072085.23</v>
      </c>
      <c r="F174" s="30">
        <v>2410398.13</v>
      </c>
      <c r="G174" s="30">
        <v>5355995.09</v>
      </c>
      <c r="H174" s="30"/>
      <c r="I174" s="30"/>
      <c r="J174" s="31">
        <v>4305692.01</v>
      </c>
      <c r="K174" s="27"/>
      <c r="L174" s="28"/>
    </row>
    <row r="175" spans="1:12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  <c r="L175" s="28"/>
    </row>
    <row r="176" spans="1:12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  <c r="L176" s="28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  <c r="L177" s="28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  <c r="L178" s="28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  <c r="L179" s="28"/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  <c r="L180" s="28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  <c r="L181" s="28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  <c r="L182" s="28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  <c r="L183" s="28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  <c r="L184" s="28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12072085.23</v>
      </c>
      <c r="F193" s="37">
        <f>F194+F196</f>
        <v>12072085.23</v>
      </c>
      <c r="G193" s="37">
        <f t="shared" ref="G193" si="6">G194+G196</f>
        <v>12072085.23</v>
      </c>
      <c r="H193" s="27">
        <f>H194+H196</f>
        <v>12072085.23</v>
      </c>
      <c r="I193" s="27">
        <f t="shared" ref="I193:M193" si="7">I194+I196</f>
        <v>12072085.23</v>
      </c>
      <c r="J193" s="27">
        <f t="shared" si="7"/>
        <v>12072085.23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12072085.23</v>
      </c>
      <c r="F196" s="37">
        <f t="shared" ref="F196" si="9">I196+L196</f>
        <v>12072085.23</v>
      </c>
      <c r="G196" s="37">
        <f>J196+M196</f>
        <v>12072085.23</v>
      </c>
      <c r="H196" s="27">
        <f>E174</f>
        <v>12072085.23</v>
      </c>
      <c r="I196" s="27">
        <f>H196</f>
        <v>12072085.23</v>
      </c>
      <c r="J196" s="27">
        <f>H196</f>
        <v>12072085.23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opLeftCell="A159" zoomScaleNormal="100" workbookViewId="0">
      <selection activeCell="I26" sqref="I26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180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181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44.2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182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183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40.5" customHeight="1" thickBot="1" x14ac:dyDescent="0.3">
      <c r="A32" s="70" t="s">
        <v>23</v>
      </c>
      <c r="B32" s="71"/>
      <c r="C32" s="71"/>
      <c r="D32" s="71"/>
      <c r="E32" s="72"/>
      <c r="F32" s="16" t="s">
        <v>184</v>
      </c>
      <c r="G32" s="16" t="s">
        <v>25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41773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185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39347.222999999998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35452.072999999997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31483.402999999998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3968.67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31483.402999999998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102.84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3895.15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2311.27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1871.39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20501853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16925918.850000001</v>
      </c>
      <c r="F155" s="27">
        <f>F163</f>
        <v>16925918.850000001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2185449.4300000002</v>
      </c>
      <c r="F159" s="27"/>
      <c r="G159" s="27">
        <f>G163</f>
        <v>2185449.4300000002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1390484.72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1390484.72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130</v>
      </c>
      <c r="B163" s="129"/>
      <c r="C163" s="26">
        <v>200</v>
      </c>
      <c r="D163" s="26" t="s">
        <v>118</v>
      </c>
      <c r="E163" s="27">
        <f>E164+E169+E173+E174</f>
        <v>20501853</v>
      </c>
      <c r="F163" s="27">
        <f>F164+F169+F173+F174</f>
        <v>16925918.850000001</v>
      </c>
      <c r="G163" s="27">
        <f>G164+G169+G173+G174</f>
        <v>2185449.4300000002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1390484.72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16011504.17</v>
      </c>
      <c r="F164" s="156">
        <f>F166</f>
        <v>16011504.17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187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16011504.17</v>
      </c>
      <c r="F166" s="160">
        <v>16011504.17</v>
      </c>
      <c r="G166" s="160"/>
      <c r="H166" s="160"/>
      <c r="I166" s="160"/>
      <c r="J166" s="160"/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189</v>
      </c>
      <c r="B168" s="101"/>
      <c r="C168" s="26">
        <v>220</v>
      </c>
      <c r="D168" s="26"/>
      <c r="E168" s="27"/>
      <c r="F168" s="30"/>
      <c r="G168" s="30"/>
      <c r="H168" s="30">
        <f t="shared" ref="H168:K168" si="2">H169</f>
        <v>0</v>
      </c>
      <c r="I168" s="30">
        <f t="shared" si="2"/>
        <v>0</v>
      </c>
      <c r="J168" s="30"/>
      <c r="K168" s="27">
        <f t="shared" si="2"/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104380.42</v>
      </c>
      <c r="F169" s="160">
        <v>85746</v>
      </c>
      <c r="G169" s="174">
        <v>18400</v>
      </c>
      <c r="H169" s="160">
        <f>H171</f>
        <v>0</v>
      </c>
      <c r="I169" s="160">
        <f>I171</f>
        <v>0</v>
      </c>
      <c r="J169" s="160">
        <v>234.42</v>
      </c>
      <c r="K169" s="156">
        <f t="shared" ref="K169" si="3">K171</f>
        <v>0</v>
      </c>
    </row>
    <row r="170" spans="1:11" ht="36" customHeight="1" thickBot="1" x14ac:dyDescent="0.3">
      <c r="A170" s="107" t="s">
        <v>190</v>
      </c>
      <c r="B170" s="109"/>
      <c r="C170" s="163"/>
      <c r="D170" s="146"/>
      <c r="E170" s="157"/>
      <c r="F170" s="161"/>
      <c r="G170" s="175"/>
      <c r="H170" s="161"/>
      <c r="I170" s="161"/>
      <c r="J170" s="161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</row>
    <row r="172" spans="1:11" ht="30.75" customHeight="1" thickBot="1" x14ac:dyDescent="0.3">
      <c r="A172" s="107" t="s">
        <v>191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</row>
    <row r="173" spans="1:11" ht="32.25" customHeight="1" thickBot="1" x14ac:dyDescent="0.3">
      <c r="A173" s="99" t="s">
        <v>192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27"/>
    </row>
    <row r="174" spans="1:11" ht="35.25" customHeight="1" thickBot="1" x14ac:dyDescent="0.3">
      <c r="A174" s="99" t="s">
        <v>193</v>
      </c>
      <c r="B174" s="101"/>
      <c r="C174" s="26">
        <v>260</v>
      </c>
      <c r="D174" s="26" t="s">
        <v>118</v>
      </c>
      <c r="E174" s="27">
        <f>SUM(F174:K174)</f>
        <v>4385968.41</v>
      </c>
      <c r="F174" s="30">
        <v>828668.68</v>
      </c>
      <c r="G174" s="30">
        <v>2167049.4300000002</v>
      </c>
      <c r="H174" s="30"/>
      <c r="I174" s="30"/>
      <c r="J174" s="31">
        <v>1390250.3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194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4385968.41</v>
      </c>
      <c r="F193" s="37">
        <f>F194+F196</f>
        <v>4385968.41</v>
      </c>
      <c r="G193" s="37">
        <f t="shared" ref="G193" si="6">G194+G196</f>
        <v>4385968.41</v>
      </c>
      <c r="H193" s="27">
        <f>H194+H196</f>
        <v>4385968.41</v>
      </c>
      <c r="I193" s="27">
        <f t="shared" ref="I193:M193" si="7">I194+I196</f>
        <v>4385968.41</v>
      </c>
      <c r="J193" s="27">
        <f t="shared" si="7"/>
        <v>4385968.41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4385968.41</v>
      </c>
      <c r="F196" s="37">
        <f t="shared" ref="F196" si="9">I196+L196</f>
        <v>4385968.41</v>
      </c>
      <c r="G196" s="37">
        <f>J196+M196</f>
        <v>4385968.41</v>
      </c>
      <c r="H196" s="27">
        <f>E174</f>
        <v>4385968.41</v>
      </c>
      <c r="I196" s="27">
        <f>H196</f>
        <v>4385968.41</v>
      </c>
      <c r="J196" s="27">
        <f>H196</f>
        <v>4385968.41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opLeftCell="A150" workbookViewId="0">
      <selection activeCell="O158" sqref="O158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195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196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197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198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5.75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199</v>
      </c>
      <c r="G32" s="16" t="s">
        <v>25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41773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30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200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61260.822999999997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56955.362999999998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54627.338000000003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4607.5730000000003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52347.79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0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4305.46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244.03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705.72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12176665.26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9482524.7100000009</v>
      </c>
      <c r="F155" s="27">
        <f>F163</f>
        <v>9482524.7100000009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2059878.6</v>
      </c>
      <c r="F159" s="27"/>
      <c r="G159" s="27">
        <f>G163</f>
        <v>2059878.6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634261.94999999995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634261.94999999995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12176665.26</v>
      </c>
      <c r="F163" s="27">
        <f>F164+F168+F173+F174+F169</f>
        <v>9482524.7100000009</v>
      </c>
      <c r="G163" s="27">
        <f>G164+G168+G173+G174+G169</f>
        <v>2059878.6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634261.94999999995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8648677.3300000001</v>
      </c>
      <c r="F164" s="156">
        <f>F166</f>
        <v>8648677.3300000001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8648677.3300000001</v>
      </c>
      <c r="F166" s="160">
        <v>8648677.3300000001</v>
      </c>
      <c r="G166" s="160"/>
      <c r="H166" s="160"/>
      <c r="I166" s="160"/>
      <c r="J166" s="160"/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30"/>
      <c r="K168" s="27"/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74141.94</v>
      </c>
      <c r="F169" s="160">
        <v>68259</v>
      </c>
      <c r="G169" s="160">
        <v>5750</v>
      </c>
      <c r="H169" s="160">
        <f>H171</f>
        <v>0</v>
      </c>
      <c r="I169" s="160">
        <f>I171</f>
        <v>0</v>
      </c>
      <c r="J169" s="160">
        <v>132.94</v>
      </c>
      <c r="K169" s="156">
        <f t="shared" ref="K169" si="2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27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3453845.99</v>
      </c>
      <c r="F174" s="30">
        <v>765588.38</v>
      </c>
      <c r="G174" s="30">
        <v>2054128.6</v>
      </c>
      <c r="H174" s="30"/>
      <c r="I174" s="30"/>
      <c r="J174" s="31">
        <v>634129.01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3">G176+G178</f>
        <v>0</v>
      </c>
      <c r="H175" s="30">
        <f t="shared" si="3"/>
        <v>0</v>
      </c>
      <c r="I175" s="30">
        <f t="shared" si="3"/>
        <v>0</v>
      </c>
      <c r="J175" s="30">
        <f t="shared" si="3"/>
        <v>0</v>
      </c>
      <c r="K175" s="27">
        <f t="shared" si="3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4">G180+G182</f>
        <v>0</v>
      </c>
      <c r="H179" s="27">
        <f t="shared" si="4"/>
        <v>0</v>
      </c>
      <c r="I179" s="27">
        <f t="shared" si="4"/>
        <v>0</v>
      </c>
      <c r="J179" s="27">
        <f t="shared" si="4"/>
        <v>0</v>
      </c>
      <c r="K179" s="27">
        <f t="shared" si="4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3453845.99</v>
      </c>
      <c r="F193" s="37">
        <f>F194+F196</f>
        <v>3453845.99</v>
      </c>
      <c r="G193" s="37">
        <f t="shared" ref="G193" si="5">G194+G196</f>
        <v>3453845.99</v>
      </c>
      <c r="H193" s="27">
        <f>H194+H196</f>
        <v>3453845.99</v>
      </c>
      <c r="I193" s="27">
        <f t="shared" ref="I193:M193" si="6">I194+I196</f>
        <v>3453845.99</v>
      </c>
      <c r="J193" s="27">
        <f t="shared" si="6"/>
        <v>3453845.99</v>
      </c>
      <c r="K193" s="27">
        <f t="shared" si="6"/>
        <v>0</v>
      </c>
      <c r="L193" s="27">
        <f t="shared" si="6"/>
        <v>0</v>
      </c>
      <c r="M193" s="27">
        <f t="shared" si="6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7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3453845.99</v>
      </c>
      <c r="F196" s="37">
        <f t="shared" ref="F196" si="8">I196+L196</f>
        <v>3453845.99</v>
      </c>
      <c r="G196" s="37">
        <f>J196+M196</f>
        <v>3453845.99</v>
      </c>
      <c r="H196" s="27">
        <f>E174</f>
        <v>3453845.99</v>
      </c>
      <c r="I196" s="27">
        <f>H196</f>
        <v>3453845.99</v>
      </c>
      <c r="J196" s="27">
        <f>H196</f>
        <v>3453845.99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49" workbookViewId="0">
      <selection activeCell="E153" sqref="E153:E154"/>
    </sheetView>
  </sheetViews>
  <sheetFormatPr defaultRowHeight="15" x14ac:dyDescent="0.25"/>
  <cols>
    <col min="1" max="1" width="18.28515625" customWidth="1"/>
    <col min="2" max="2" width="17.85546875" customWidth="1"/>
    <col min="3" max="3" width="25" customWidth="1"/>
    <col min="4" max="4" width="10.85546875" customWidth="1"/>
    <col min="5" max="5" width="15.140625" customWidth="1"/>
    <col min="6" max="6" width="16" customWidth="1"/>
    <col min="7" max="7" width="16.85546875" customWidth="1"/>
    <col min="8" max="8" width="14.7109375" customWidth="1"/>
    <col min="9" max="9" width="16.42578125" customWidth="1"/>
    <col min="10" max="10" width="17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204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thickBot="1" x14ac:dyDescent="0.3">
      <c r="A9" s="66" t="s">
        <v>205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206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38.2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207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208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33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209</v>
      </c>
      <c r="G32" s="16" t="s">
        <v>25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7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7" ht="15.75" thickBot="1" x14ac:dyDescent="0.3">
      <c r="A35" s="70" t="s">
        <v>28</v>
      </c>
      <c r="B35" s="71"/>
      <c r="C35" s="71"/>
      <c r="D35" s="71"/>
      <c r="E35" s="72"/>
      <c r="F35" s="17">
        <v>41773</v>
      </c>
      <c r="G35" s="16"/>
    </row>
    <row r="36" spans="1:7" ht="15.75" thickBot="1" x14ac:dyDescent="0.3">
      <c r="A36" s="70" t="s">
        <v>29</v>
      </c>
      <c r="B36" s="71"/>
      <c r="C36" s="71"/>
      <c r="D36" s="71"/>
      <c r="E36" s="72"/>
      <c r="F36" s="18" t="s">
        <v>210</v>
      </c>
      <c r="G36" s="16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7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7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7" x14ac:dyDescent="0.25">
      <c r="A40" s="76"/>
      <c r="B40" s="77"/>
      <c r="C40" s="77"/>
      <c r="D40" s="77"/>
      <c r="E40" s="78"/>
      <c r="F40" s="83"/>
      <c r="G40" s="86"/>
    </row>
    <row r="41" spans="1:7" ht="15.75" thickBot="1" x14ac:dyDescent="0.3">
      <c r="A41" s="79"/>
      <c r="B41" s="80"/>
      <c r="C41" s="80"/>
      <c r="D41" s="80"/>
      <c r="E41" s="81"/>
      <c r="F41" s="84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thickBot="1" x14ac:dyDescent="0.3">
      <c r="A47" s="114" t="s">
        <v>40</v>
      </c>
      <c r="B47" s="115"/>
      <c r="C47" s="115"/>
      <c r="D47" s="115"/>
      <c r="E47" s="116"/>
      <c r="F47" s="176">
        <f>F49+F62</f>
        <v>84190.49</v>
      </c>
      <c r="G47" s="131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23">
        <f>F51+F52</f>
        <v>57993.91</v>
      </c>
      <c r="G49" s="124"/>
    </row>
    <row r="50" spans="1:7" ht="2.25" customHeight="1" thickBot="1" x14ac:dyDescent="0.3">
      <c r="A50" s="120"/>
      <c r="B50" s="121"/>
      <c r="C50" s="121"/>
      <c r="D50" s="121"/>
      <c r="E50" s="122"/>
      <c r="F50" s="125"/>
      <c r="G50" s="126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39706.54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18287.37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39706.54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2356.4699999999998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26196.58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15363.77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4136.0200000000004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62577315.960000001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47282462</v>
      </c>
      <c r="F155" s="27">
        <f>F163</f>
        <v>47282462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11056454.82</v>
      </c>
      <c r="F159" s="27"/>
      <c r="G159" s="27">
        <f>G163</f>
        <v>11056454.82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4238399.1399999997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4238399.1399999997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62577315.959999993</v>
      </c>
      <c r="F163" s="27">
        <f>F164+F168+F173+F174+F169</f>
        <v>47282462</v>
      </c>
      <c r="G163" s="27">
        <f>G164+G168+G173+G174+G169</f>
        <v>11056454.82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4238399.1399999997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43599449.18</v>
      </c>
      <c r="F164" s="156">
        <f>F166</f>
        <v>43483467.899999999</v>
      </c>
      <c r="G164" s="156">
        <f>G166</f>
        <v>16928</v>
      </c>
      <c r="H164" s="156">
        <f t="shared" ref="H164:K164" si="1">H166</f>
        <v>0</v>
      </c>
      <c r="I164" s="156">
        <f t="shared" si="1"/>
        <v>0</v>
      </c>
      <c r="J164" s="156">
        <f t="shared" si="1"/>
        <v>99053.28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43599449.18</v>
      </c>
      <c r="F166" s="160">
        <v>43483467.899999999</v>
      </c>
      <c r="G166" s="160">
        <v>16928</v>
      </c>
      <c r="H166" s="160"/>
      <c r="I166" s="160"/>
      <c r="J166" s="160">
        <v>99053.28</v>
      </c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30"/>
      <c r="K168" s="27"/>
    </row>
    <row r="169" spans="1:11" ht="15" customHeight="1" x14ac:dyDescent="0.25">
      <c r="A169" s="104" t="s">
        <v>133</v>
      </c>
      <c r="B169" s="106"/>
      <c r="C169" s="162">
        <v>230</v>
      </c>
      <c r="D169" s="145"/>
      <c r="E169" s="156">
        <f>SUM(F169:K170)</f>
        <v>227086.83</v>
      </c>
      <c r="F169" s="160">
        <v>203939</v>
      </c>
      <c r="G169" s="160">
        <v>22697</v>
      </c>
      <c r="H169" s="160">
        <f>H171</f>
        <v>0</v>
      </c>
      <c r="I169" s="160">
        <f>I171</f>
        <v>0</v>
      </c>
      <c r="J169" s="160">
        <v>450.83</v>
      </c>
      <c r="K169" s="156">
        <f t="shared" ref="K169" si="2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27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18750779.949999999</v>
      </c>
      <c r="F174" s="30">
        <v>3595055.1</v>
      </c>
      <c r="G174" s="30">
        <v>11016829.82</v>
      </c>
      <c r="H174" s="30"/>
      <c r="I174" s="30"/>
      <c r="J174" s="31">
        <v>4138895.03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3">G176+G178</f>
        <v>0</v>
      </c>
      <c r="H175" s="30">
        <f t="shared" si="3"/>
        <v>0</v>
      </c>
      <c r="I175" s="30">
        <f t="shared" si="3"/>
        <v>0</v>
      </c>
      <c r="J175" s="27">
        <f t="shared" si="3"/>
        <v>0</v>
      </c>
      <c r="K175" s="27">
        <f t="shared" si="3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56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57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4">G180+G182</f>
        <v>0</v>
      </c>
      <c r="H179" s="27">
        <f t="shared" si="4"/>
        <v>0</v>
      </c>
      <c r="I179" s="27">
        <f t="shared" si="4"/>
        <v>0</v>
      </c>
      <c r="J179" s="27">
        <f t="shared" si="4"/>
        <v>0</v>
      </c>
      <c r="K179" s="27">
        <f t="shared" si="4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18750779.949999999</v>
      </c>
      <c r="F193" s="37">
        <f>F194+F196</f>
        <v>18750779.949999999</v>
      </c>
      <c r="G193" s="37">
        <f t="shared" ref="G193" si="5">G194+G196</f>
        <v>18750779.949999999</v>
      </c>
      <c r="H193" s="27">
        <f>H194+H196</f>
        <v>18750779.949999999</v>
      </c>
      <c r="I193" s="27">
        <f t="shared" ref="I193:M193" si="6">I194+I196</f>
        <v>18750779.949999999</v>
      </c>
      <c r="J193" s="27">
        <f t="shared" si="6"/>
        <v>18750779.949999999</v>
      </c>
      <c r="K193" s="27">
        <f t="shared" si="6"/>
        <v>0</v>
      </c>
      <c r="L193" s="27">
        <f t="shared" si="6"/>
        <v>0</v>
      </c>
      <c r="M193" s="27">
        <f t="shared" si="6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7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18750779.949999999</v>
      </c>
      <c r="F196" s="37">
        <f t="shared" ref="F196" si="8">I196+L196</f>
        <v>18750779.949999999</v>
      </c>
      <c r="G196" s="37">
        <f>J196+M196</f>
        <v>18750779.949999999</v>
      </c>
      <c r="H196" s="27">
        <f>E174</f>
        <v>18750779.949999999</v>
      </c>
      <c r="I196" s="27">
        <f>H196</f>
        <v>18750779.949999999</v>
      </c>
      <c r="J196" s="27">
        <f>H196</f>
        <v>18750779.949999999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5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workbookViewId="0">
      <selection activeCell="A32" sqref="A32:E32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6.710937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218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thickBot="1" x14ac:dyDescent="0.3">
      <c r="A9" s="66" t="s">
        <v>205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219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220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221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35.25" customHeight="1" thickBot="1" x14ac:dyDescent="0.3">
      <c r="A32" s="70" t="s">
        <v>23</v>
      </c>
      <c r="B32" s="71"/>
      <c r="C32" s="71"/>
      <c r="D32" s="71"/>
      <c r="E32" s="72"/>
      <c r="F32" s="16" t="s">
        <v>222</v>
      </c>
      <c r="G32" s="16" t="s">
        <v>25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42814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223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20555.21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F52+F54</f>
        <v>19551.05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15008.259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f>5628.46-1085.67</f>
        <v>4542.79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15008.26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1178.1199999999999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1004.16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653.66999999999996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139.01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16769415.629999999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15127616.02</v>
      </c>
      <c r="F155" s="27">
        <f>F163</f>
        <v>15127616.02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1477693.2</v>
      </c>
      <c r="F159" s="27"/>
      <c r="G159" s="27">
        <f>G163</f>
        <v>1477693.2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164106.41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164106.41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16769415.629999999</v>
      </c>
      <c r="F163" s="27">
        <f>F164+F168+F173+F174+F169</f>
        <v>15127616.02</v>
      </c>
      <c r="G163" s="27">
        <f>G164+G168+G173+G174+G169</f>
        <v>1477693.2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164106.41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14420890.75</v>
      </c>
      <c r="F164" s="156">
        <f>F166</f>
        <v>14420890.75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14420890.75</v>
      </c>
      <c r="F166" s="160">
        <v>14420890.75</v>
      </c>
      <c r="G166" s="160"/>
      <c r="H166" s="160"/>
      <c r="I166" s="160"/>
      <c r="J166" s="160"/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30"/>
      <c r="K168" s="27"/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65005</v>
      </c>
      <c r="F169" s="160">
        <v>59375.62</v>
      </c>
      <c r="G169" s="160">
        <v>4000</v>
      </c>
      <c r="H169" s="160">
        <f>H171</f>
        <v>0</v>
      </c>
      <c r="I169" s="160">
        <f>I171</f>
        <v>0</v>
      </c>
      <c r="J169" s="160">
        <v>1629.38</v>
      </c>
      <c r="K169" s="156">
        <f t="shared" ref="K169" si="2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27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2283519.88</v>
      </c>
      <c r="F174" s="30">
        <v>647349.65</v>
      </c>
      <c r="G174" s="30">
        <v>1473693.2</v>
      </c>
      <c r="H174" s="30"/>
      <c r="I174" s="30"/>
      <c r="J174" s="30">
        <v>162477.03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3">G176+G178</f>
        <v>0</v>
      </c>
      <c r="H175" s="30">
        <f t="shared" si="3"/>
        <v>0</v>
      </c>
      <c r="I175" s="30">
        <f t="shared" si="3"/>
        <v>0</v>
      </c>
      <c r="J175" s="30">
        <f t="shared" si="3"/>
        <v>0</v>
      </c>
      <c r="K175" s="27">
        <f t="shared" si="3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56"/>
      <c r="G176" s="156"/>
      <c r="H176" s="156"/>
      <c r="I176" s="156"/>
      <c r="J176" s="156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57"/>
      <c r="G177" s="157"/>
      <c r="H177" s="157"/>
      <c r="I177" s="157"/>
      <c r="J177" s="157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4">G180+G182</f>
        <v>0</v>
      </c>
      <c r="H179" s="27">
        <f t="shared" si="4"/>
        <v>0</v>
      </c>
      <c r="I179" s="27">
        <f t="shared" si="4"/>
        <v>0</v>
      </c>
      <c r="J179" s="27">
        <f t="shared" si="4"/>
        <v>0</v>
      </c>
      <c r="K179" s="27">
        <f t="shared" si="4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2283519.88</v>
      </c>
      <c r="F193" s="37">
        <f>F194+F196</f>
        <v>2283519.88</v>
      </c>
      <c r="G193" s="37">
        <f t="shared" ref="G193" si="5">G194+G196</f>
        <v>2283519.88</v>
      </c>
      <c r="H193" s="27">
        <f>H194+H196</f>
        <v>2283519.88</v>
      </c>
      <c r="I193" s="27">
        <f t="shared" ref="I193:M193" si="6">I194+I196</f>
        <v>2283519.88</v>
      </c>
      <c r="J193" s="27">
        <f t="shared" si="6"/>
        <v>2283519.88</v>
      </c>
      <c r="K193" s="27">
        <f t="shared" si="6"/>
        <v>0</v>
      </c>
      <c r="L193" s="27">
        <f t="shared" si="6"/>
        <v>0</v>
      </c>
      <c r="M193" s="27">
        <f t="shared" si="6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7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2283519.88</v>
      </c>
      <c r="F196" s="37">
        <f t="shared" ref="F196" si="8">I196+L196</f>
        <v>2283519.88</v>
      </c>
      <c r="G196" s="37">
        <f>J196+M196</f>
        <v>2283519.88</v>
      </c>
      <c r="H196" s="27">
        <f>E174</f>
        <v>2283519.88</v>
      </c>
      <c r="I196" s="27">
        <f>H196</f>
        <v>2283519.88</v>
      </c>
      <c r="J196" s="27">
        <f>H196</f>
        <v>2283519.88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workbookViewId="0">
      <selection sqref="A1:XFD1048576"/>
    </sheetView>
  </sheetViews>
  <sheetFormatPr defaultRowHeight="15" x14ac:dyDescent="0.25"/>
  <cols>
    <col min="1" max="1" width="18.28515625" customWidth="1"/>
    <col min="2" max="2" width="17.85546875" customWidth="1"/>
    <col min="3" max="3" width="22.140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224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225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226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227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228</v>
      </c>
      <c r="G32" s="16" t="s">
        <v>229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7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7" ht="15.75" thickBot="1" x14ac:dyDescent="0.3">
      <c r="A35" s="70" t="s">
        <v>28</v>
      </c>
      <c r="B35" s="71"/>
      <c r="C35" s="71"/>
      <c r="D35" s="71"/>
      <c r="E35" s="72"/>
      <c r="F35" s="48">
        <v>43192</v>
      </c>
      <c r="G35" s="16"/>
    </row>
    <row r="36" spans="1:7" ht="15.75" thickBot="1" x14ac:dyDescent="0.3">
      <c r="A36" s="70" t="s">
        <v>29</v>
      </c>
      <c r="B36" s="71"/>
      <c r="C36" s="71"/>
      <c r="D36" s="71"/>
      <c r="E36" s="72"/>
      <c r="F36" s="49">
        <v>43191</v>
      </c>
      <c r="G36" s="16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50"/>
      <c r="G37" s="16"/>
    </row>
    <row r="38" spans="1:7" ht="15.75" thickBot="1" x14ac:dyDescent="0.3">
      <c r="A38" s="70" t="s">
        <v>32</v>
      </c>
      <c r="B38" s="71"/>
      <c r="C38" s="71"/>
      <c r="D38" s="71"/>
      <c r="E38" s="72"/>
      <c r="F38" s="50"/>
      <c r="G38" s="16"/>
    </row>
    <row r="39" spans="1:7" x14ac:dyDescent="0.25">
      <c r="A39" s="73" t="s">
        <v>33</v>
      </c>
      <c r="B39" s="74"/>
      <c r="C39" s="74"/>
      <c r="D39" s="74"/>
      <c r="E39" s="75"/>
      <c r="F39" s="177" t="s">
        <v>230</v>
      </c>
      <c r="G39" s="85"/>
    </row>
    <row r="40" spans="1:7" x14ac:dyDescent="0.25">
      <c r="A40" s="76"/>
      <c r="B40" s="77"/>
      <c r="C40" s="77"/>
      <c r="D40" s="77"/>
      <c r="E40" s="78"/>
      <c r="F40" s="178"/>
      <c r="G40" s="86"/>
    </row>
    <row r="41" spans="1:7" ht="15.75" thickBot="1" x14ac:dyDescent="0.3">
      <c r="A41" s="79"/>
      <c r="B41" s="80"/>
      <c r="C41" s="80"/>
      <c r="D41" s="80"/>
      <c r="E41" s="81"/>
      <c r="F41" s="179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thickBot="1" x14ac:dyDescent="0.3">
      <c r="A47" s="114" t="s">
        <v>40</v>
      </c>
      <c r="B47" s="115"/>
      <c r="C47" s="115"/>
      <c r="D47" s="115"/>
      <c r="E47" s="116"/>
      <c r="F47" s="102">
        <f>F49+F62</f>
        <v>18655.549999999996</v>
      </c>
      <c r="G47" s="103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8967.31+8680.46</f>
        <v>17647.769999999997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8680.4580000000005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8967.31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8680.4599999999991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5513.63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1007.78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347.07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43.19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13293925.170000002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11481979.790000001</v>
      </c>
      <c r="F155" s="27">
        <f>F163</f>
        <v>11481979.790000001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252436.24</v>
      </c>
      <c r="F159" s="27"/>
      <c r="G159" s="27">
        <f>G163</f>
        <v>252436.24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1559509.1400000001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1559509.1400000001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13293925.170000002</v>
      </c>
      <c r="F163" s="27">
        <f>F164+F168+F173+F174+F169</f>
        <v>11481979.790000001</v>
      </c>
      <c r="G163" s="27">
        <f>G164+G168+G173+G174</f>
        <v>252436.24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1559509.1400000001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10378047.390000001</v>
      </c>
      <c r="F164" s="160">
        <f>F166</f>
        <v>10378047.390000001</v>
      </c>
      <c r="G164" s="160">
        <f t="shared" ref="G164:K164" si="1">G166</f>
        <v>0</v>
      </c>
      <c r="H164" s="160">
        <f t="shared" si="1"/>
        <v>0</v>
      </c>
      <c r="I164" s="160">
        <f t="shared" si="1"/>
        <v>0</v>
      </c>
      <c r="J164" s="160">
        <f t="shared" si="1"/>
        <v>0</v>
      </c>
      <c r="K164" s="160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61"/>
      <c r="G165" s="161"/>
      <c r="H165" s="161"/>
      <c r="I165" s="161"/>
      <c r="J165" s="161"/>
      <c r="K165" s="161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10378047.390000001</v>
      </c>
      <c r="F166" s="160">
        <v>10378047.390000001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47"/>
      <c r="K168" s="30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141750.29999999999</v>
      </c>
      <c r="F169" s="160">
        <v>140492</v>
      </c>
      <c r="G169" s="160"/>
      <c r="H169" s="160">
        <f>H171</f>
        <v>0</v>
      </c>
      <c r="I169" s="160">
        <f>I171</f>
        <v>0</v>
      </c>
      <c r="J169" s="174">
        <v>1258.3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75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74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75"/>
      <c r="K172" s="161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1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2774127.4800000004</v>
      </c>
      <c r="F174" s="31">
        <v>963440.4</v>
      </c>
      <c r="G174" s="30">
        <v>252436.24</v>
      </c>
      <c r="H174" s="30"/>
      <c r="I174" s="30"/>
      <c r="J174" s="31">
        <v>1558250.84</v>
      </c>
      <c r="K174" s="30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80">
        <f>SUM(F180:K181)</f>
        <v>0</v>
      </c>
      <c r="F180" s="180"/>
      <c r="G180" s="180"/>
      <c r="H180" s="180"/>
      <c r="I180" s="180"/>
      <c r="J180" s="180"/>
      <c r="K180" s="180"/>
    </row>
    <row r="181" spans="1:14" ht="22.5" customHeight="1" thickBot="1" x14ac:dyDescent="0.3">
      <c r="A181" s="107" t="s">
        <v>144</v>
      </c>
      <c r="B181" s="109"/>
      <c r="C181" s="163"/>
      <c r="D181" s="146"/>
      <c r="E181" s="181"/>
      <c r="F181" s="181"/>
      <c r="G181" s="181"/>
      <c r="H181" s="181"/>
      <c r="I181" s="181"/>
      <c r="J181" s="181"/>
      <c r="K181" s="181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51">
        <f>SUM(F182:K182)</f>
        <v>0</v>
      </c>
      <c r="F182" s="51"/>
      <c r="G182" s="51"/>
      <c r="H182" s="51"/>
      <c r="I182" s="51"/>
      <c r="J182" s="51"/>
      <c r="K182" s="51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51"/>
      <c r="F183" s="51"/>
      <c r="G183" s="51"/>
      <c r="H183" s="51"/>
      <c r="I183" s="51"/>
      <c r="J183" s="51"/>
      <c r="K183" s="51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51"/>
      <c r="F184" s="51"/>
      <c r="G184" s="51"/>
      <c r="H184" s="51"/>
      <c r="I184" s="51"/>
      <c r="J184" s="51"/>
      <c r="K184" s="51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231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37">
        <f>E194+E196</f>
        <v>2774127.4800000004</v>
      </c>
      <c r="F193" s="37">
        <f>F194+F196</f>
        <v>2774127.4800000004</v>
      </c>
      <c r="G193" s="37">
        <f t="shared" ref="G193" si="6">G194+G196</f>
        <v>2774127.4800000004</v>
      </c>
      <c r="H193" s="27">
        <f>H194+H196</f>
        <v>2774127.4800000004</v>
      </c>
      <c r="I193" s="27">
        <f t="shared" ref="I193:M193" si="7">I194+I196</f>
        <v>2774127.4800000004</v>
      </c>
      <c r="J193" s="27">
        <f t="shared" si="7"/>
        <v>2774127.4800000004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37">
        <f>H196+K196</f>
        <v>2774127.4800000004</v>
      </c>
      <c r="F196" s="37">
        <f t="shared" ref="F196" si="9">I196+L196</f>
        <v>2774127.4800000004</v>
      </c>
      <c r="G196" s="37">
        <f>J196+M196</f>
        <v>2774127.4800000004</v>
      </c>
      <c r="H196" s="27">
        <f>E174</f>
        <v>2774127.4800000004</v>
      </c>
      <c r="I196" s="27">
        <f>H196</f>
        <v>2774127.4800000004</v>
      </c>
      <c r="J196" s="27">
        <f>H196</f>
        <v>2774127.4800000004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5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59" workbookViewId="0">
      <selection activeCell="J163" sqref="J163"/>
    </sheetView>
  </sheetViews>
  <sheetFormatPr defaultRowHeight="15" x14ac:dyDescent="0.25"/>
  <cols>
    <col min="1" max="1" width="18.28515625" customWidth="1"/>
    <col min="2" max="2" width="17.85546875" customWidth="1"/>
    <col min="3" max="3" width="24.28515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1"/>
      <c r="B1" s="1"/>
      <c r="C1" s="1"/>
      <c r="D1" s="2"/>
      <c r="E1" s="68" t="s">
        <v>232</v>
      </c>
      <c r="F1" s="68"/>
      <c r="G1" s="68"/>
    </row>
    <row r="2" spans="1:7" ht="34.5" customHeight="1" x14ac:dyDescent="0.25">
      <c r="A2" s="1"/>
      <c r="B2" s="1"/>
      <c r="C2" s="1"/>
      <c r="D2" s="2"/>
      <c r="E2" s="68" t="s">
        <v>1</v>
      </c>
      <c r="F2" s="68"/>
      <c r="G2" s="68"/>
    </row>
    <row r="3" spans="1:7" ht="15.75" customHeight="1" x14ac:dyDescent="0.25">
      <c r="A3" s="1"/>
      <c r="B3" s="1"/>
      <c r="C3" s="1"/>
      <c r="D3" s="2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3"/>
      <c r="B7" s="3"/>
      <c r="C7" s="3"/>
      <c r="D7" s="3"/>
      <c r="E7" s="3"/>
      <c r="F7" s="4"/>
      <c r="G7" s="5" t="s">
        <v>4</v>
      </c>
    </row>
    <row r="8" spans="1:7" ht="17.25" customHeight="1" thickBot="1" x14ac:dyDescent="0.3">
      <c r="A8" s="3"/>
      <c r="B8" s="3"/>
      <c r="C8" s="3"/>
      <c r="D8" s="3"/>
      <c r="E8" s="3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233</v>
      </c>
      <c r="B10" s="67"/>
      <c r="C10" s="67"/>
      <c r="D10" s="1"/>
      <c r="E10" s="1"/>
      <c r="F10" s="6" t="s">
        <v>9</v>
      </c>
      <c r="G10" s="8"/>
    </row>
    <row r="11" spans="1:7" ht="15.75" thickBot="1" x14ac:dyDescent="0.3">
      <c r="A11" s="67"/>
      <c r="B11" s="67"/>
      <c r="C11" s="67"/>
      <c r="D11" s="1"/>
      <c r="E11" s="1"/>
      <c r="F11" s="1"/>
      <c r="G11" s="9"/>
    </row>
    <row r="12" spans="1:7" ht="28.5" customHeight="1" thickBot="1" x14ac:dyDescent="0.3">
      <c r="A12" s="67"/>
      <c r="B12" s="67"/>
      <c r="C12" s="67"/>
      <c r="D12" s="1"/>
      <c r="E12" s="1"/>
      <c r="F12" s="1"/>
      <c r="G12" s="9"/>
    </row>
    <row r="13" spans="1:7" ht="15.75" thickBot="1" x14ac:dyDescent="0.3">
      <c r="A13" s="67" t="s">
        <v>234</v>
      </c>
      <c r="B13" s="67"/>
      <c r="C13" s="67"/>
      <c r="D13" s="1"/>
      <c r="E13" s="1"/>
      <c r="F13" s="5"/>
      <c r="G13" s="10"/>
    </row>
    <row r="14" spans="1:7" ht="15.75" thickBot="1" x14ac:dyDescent="0.3">
      <c r="A14" s="67" t="s">
        <v>11</v>
      </c>
      <c r="B14" s="67"/>
      <c r="C14" s="67"/>
      <c r="D14" s="2"/>
      <c r="E14" s="2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1"/>
      <c r="E15" s="1"/>
      <c r="F15" s="6"/>
      <c r="G15" s="6"/>
    </row>
    <row r="16" spans="1:7" x14ac:dyDescent="0.25">
      <c r="A16" s="67"/>
      <c r="B16" s="67"/>
      <c r="C16" s="67"/>
      <c r="D16" s="1"/>
      <c r="E16" s="1"/>
      <c r="F16" s="6"/>
      <c r="G16" s="6"/>
    </row>
    <row r="17" spans="1:7" x14ac:dyDescent="0.25">
      <c r="A17" s="67"/>
      <c r="B17" s="67"/>
      <c r="C17" s="67"/>
      <c r="D17" s="1"/>
      <c r="E17" s="1"/>
      <c r="F17" s="6"/>
      <c r="G17" s="6"/>
    </row>
    <row r="18" spans="1:7" ht="44.25" customHeight="1" x14ac:dyDescent="0.25">
      <c r="A18" s="67" t="s">
        <v>235</v>
      </c>
      <c r="B18" s="67"/>
      <c r="C18" s="67"/>
      <c r="D18" s="1"/>
      <c r="E18" s="1"/>
      <c r="F18" s="1"/>
      <c r="G18" s="1"/>
    </row>
    <row r="19" spans="1:7" ht="4.5" hidden="1" customHeight="1" x14ac:dyDescent="0.25">
      <c r="A19" s="67"/>
      <c r="B19" s="67"/>
      <c r="C19" s="67"/>
      <c r="D19" s="1"/>
      <c r="E19" s="1"/>
      <c r="F19" s="1"/>
      <c r="G19" s="1"/>
    </row>
    <row r="20" spans="1:7" ht="12" customHeight="1" x14ac:dyDescent="0.25">
      <c r="A20" s="67"/>
      <c r="B20" s="67"/>
      <c r="C20" s="67"/>
      <c r="D20" s="1"/>
      <c r="E20" s="1"/>
      <c r="F20" s="1"/>
      <c r="G20" s="1"/>
    </row>
    <row r="21" spans="1:7" ht="15.75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thickBot="1" x14ac:dyDescent="0.3">
      <c r="A31" s="70" t="s">
        <v>22</v>
      </c>
      <c r="B31" s="71"/>
      <c r="C31" s="71"/>
      <c r="D31" s="71"/>
      <c r="E31" s="72"/>
      <c r="F31" s="16"/>
      <c r="G31" s="16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16" t="s">
        <v>236</v>
      </c>
      <c r="G32" s="16" t="s">
        <v>237</v>
      </c>
    </row>
    <row r="33" spans="1:9" ht="25.5" customHeight="1" thickBot="1" x14ac:dyDescent="0.3">
      <c r="A33" s="70" t="s">
        <v>26</v>
      </c>
      <c r="B33" s="71"/>
      <c r="C33" s="71"/>
      <c r="D33" s="71"/>
      <c r="E33" s="72"/>
      <c r="F33" s="17"/>
      <c r="G33" s="16"/>
    </row>
    <row r="34" spans="1:9" ht="15.75" thickBot="1" x14ac:dyDescent="0.3">
      <c r="A34" s="70" t="s">
        <v>27</v>
      </c>
      <c r="B34" s="71"/>
      <c r="C34" s="71"/>
      <c r="D34" s="71"/>
      <c r="E34" s="72"/>
      <c r="F34" s="16"/>
      <c r="G34" s="16"/>
    </row>
    <row r="35" spans="1:9" ht="15.75" thickBot="1" x14ac:dyDescent="0.3">
      <c r="A35" s="70" t="s">
        <v>28</v>
      </c>
      <c r="B35" s="71"/>
      <c r="C35" s="71"/>
      <c r="D35" s="71"/>
      <c r="E35" s="72"/>
      <c r="F35" s="17">
        <v>41773</v>
      </c>
      <c r="G35" s="16"/>
    </row>
    <row r="36" spans="1:9" ht="15.75" thickBot="1" x14ac:dyDescent="0.3">
      <c r="A36" s="70" t="s">
        <v>29</v>
      </c>
      <c r="B36" s="71"/>
      <c r="C36" s="71"/>
      <c r="D36" s="71"/>
      <c r="E36" s="72"/>
      <c r="F36" s="18" t="s">
        <v>238</v>
      </c>
      <c r="G36" s="16"/>
    </row>
    <row r="37" spans="1:9" ht="25.5" customHeight="1" thickBot="1" x14ac:dyDescent="0.3">
      <c r="A37" s="70" t="s">
        <v>31</v>
      </c>
      <c r="B37" s="71"/>
      <c r="C37" s="71"/>
      <c r="D37" s="71"/>
      <c r="E37" s="72"/>
      <c r="F37" s="16"/>
      <c r="G37" s="16"/>
    </row>
    <row r="38" spans="1:9" ht="15.75" thickBot="1" x14ac:dyDescent="0.3">
      <c r="A38" s="70" t="s">
        <v>32</v>
      </c>
      <c r="B38" s="71"/>
      <c r="C38" s="71"/>
      <c r="D38" s="71"/>
      <c r="E38" s="72"/>
      <c r="F38" s="16"/>
      <c r="G38" s="16"/>
    </row>
    <row r="39" spans="1:9" x14ac:dyDescent="0.25">
      <c r="A39" s="73" t="s">
        <v>33</v>
      </c>
      <c r="B39" s="74"/>
      <c r="C39" s="74"/>
      <c r="D39" s="74"/>
      <c r="E39" s="75"/>
      <c r="F39" s="82" t="s">
        <v>34</v>
      </c>
      <c r="G39" s="85"/>
    </row>
    <row r="40" spans="1:9" x14ac:dyDescent="0.25">
      <c r="A40" s="76"/>
      <c r="B40" s="77"/>
      <c r="C40" s="77"/>
      <c r="D40" s="77"/>
      <c r="E40" s="78"/>
      <c r="F40" s="83"/>
      <c r="G40" s="86"/>
    </row>
    <row r="41" spans="1:9" ht="15.75" thickBot="1" x14ac:dyDescent="0.3">
      <c r="A41" s="79"/>
      <c r="B41" s="80"/>
      <c r="C41" s="80"/>
      <c r="D41" s="80"/>
      <c r="E41" s="81"/>
      <c r="F41" s="84"/>
      <c r="G41" s="87"/>
    </row>
    <row r="43" spans="1:9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9" ht="15.75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9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9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9" ht="15.75" thickBot="1" x14ac:dyDescent="0.3">
      <c r="A47" s="114" t="s">
        <v>40</v>
      </c>
      <c r="B47" s="115"/>
      <c r="C47" s="115"/>
      <c r="D47" s="115"/>
      <c r="E47" s="116"/>
      <c r="F47" s="102">
        <f>F49+F62</f>
        <v>14559.815999999999</v>
      </c>
      <c r="G47" s="103"/>
      <c r="I47" s="19"/>
    </row>
    <row r="48" spans="1:9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409.886+13102.56</f>
        <v>13512.446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thickBot="1" x14ac:dyDescent="0.3">
      <c r="A51" s="99" t="s">
        <v>43</v>
      </c>
      <c r="B51" s="100"/>
      <c r="C51" s="100"/>
      <c r="D51" s="100"/>
      <c r="E51" s="101"/>
      <c r="F51" s="102">
        <v>13102.562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409.88600000000002</v>
      </c>
      <c r="G52" s="111"/>
    </row>
    <row r="53" spans="1:7" ht="15.75" hidden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>
        <v>13102.56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/>
      <c r="G55" s="111"/>
    </row>
    <row r="56" spans="1:7" ht="15.75" hidden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0</v>
      </c>
      <c r="G61" s="103"/>
    </row>
    <row r="62" spans="1:7" x14ac:dyDescent="0.25">
      <c r="A62" s="117" t="s">
        <v>50</v>
      </c>
      <c r="B62" s="118"/>
      <c r="C62" s="118"/>
      <c r="D62" s="118"/>
      <c r="E62" s="119"/>
      <c r="F62" s="123">
        <v>1047.3699999999999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396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117.07</v>
      </c>
      <c r="G71" s="103"/>
    </row>
    <row r="72" spans="1:7" ht="15.75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22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23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23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23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23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25"/>
      <c r="D151" s="146"/>
      <c r="E151" s="26" t="s">
        <v>114</v>
      </c>
      <c r="F151" s="146"/>
      <c r="G151" s="146"/>
      <c r="H151" s="146"/>
      <c r="I151" s="146"/>
      <c r="J151" s="26" t="s">
        <v>115</v>
      </c>
      <c r="K151" s="26" t="s">
        <v>116</v>
      </c>
    </row>
    <row r="152" spans="1:11" ht="26.25" customHeight="1" thickBot="1" x14ac:dyDescent="0.3">
      <c r="A152" s="114" t="s">
        <v>117</v>
      </c>
      <c r="B152" s="129"/>
      <c r="C152" s="26">
        <v>100</v>
      </c>
      <c r="D152" s="26" t="s">
        <v>118</v>
      </c>
      <c r="E152" s="27">
        <f>E155+E159+E160</f>
        <v>12892928.779999999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26">
        <v>120</v>
      </c>
      <c r="D155" s="26">
        <v>180</v>
      </c>
      <c r="E155" s="27">
        <f>F155</f>
        <v>10569662.08</v>
      </c>
      <c r="F155" s="27">
        <f>F163</f>
        <v>10569662.08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26">
        <v>120</v>
      </c>
      <c r="D156" s="26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26">
        <v>130</v>
      </c>
      <c r="D157" s="26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26">
        <v>140</v>
      </c>
      <c r="D158" s="26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26">
        <v>150</v>
      </c>
      <c r="D159" s="26"/>
      <c r="E159" s="27">
        <f>G159</f>
        <v>486820.6</v>
      </c>
      <c r="F159" s="27"/>
      <c r="G159" s="27">
        <f>G163</f>
        <v>486820.6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1836446.1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1836446.1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26">
        <v>180</v>
      </c>
      <c r="D162" s="26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26">
        <v>200</v>
      </c>
      <c r="D163" s="26" t="s">
        <v>118</v>
      </c>
      <c r="E163" s="27">
        <f>E164+E168+E173+E174+E169</f>
        <v>12892928.779999999</v>
      </c>
      <c r="F163" s="27">
        <f>F164+F168+F173+F174+F169</f>
        <v>10569662.08</v>
      </c>
      <c r="G163" s="27">
        <f>G164+G168+G173+G174</f>
        <v>486820.6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1836446.1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9813848.5099999998</v>
      </c>
      <c r="F164" s="156">
        <f>F166</f>
        <v>9813848.5099999998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9813848.5099999998</v>
      </c>
      <c r="F166" s="160">
        <v>9813848.5099999998</v>
      </c>
      <c r="G166" s="160"/>
      <c r="H166" s="160"/>
      <c r="I166" s="160"/>
      <c r="J166" s="160"/>
      <c r="K166" s="156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57"/>
    </row>
    <row r="168" spans="1:11" ht="30.75" customHeight="1" thickBot="1" x14ac:dyDescent="0.3">
      <c r="A168" s="99" t="s">
        <v>203</v>
      </c>
      <c r="B168" s="101"/>
      <c r="C168" s="26">
        <v>220</v>
      </c>
      <c r="D168" s="26"/>
      <c r="E168" s="27"/>
      <c r="F168" s="30"/>
      <c r="G168" s="30"/>
      <c r="H168" s="30"/>
      <c r="I168" s="30"/>
      <c r="J168" s="30"/>
      <c r="K168" s="27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31681.75</v>
      </c>
      <c r="F169" s="160">
        <v>29871</v>
      </c>
      <c r="G169" s="160"/>
      <c r="H169" s="160">
        <f>H171</f>
        <v>0</v>
      </c>
      <c r="I169" s="160">
        <f>I171</f>
        <v>0</v>
      </c>
      <c r="J169" s="160">
        <v>1810.75</v>
      </c>
      <c r="K169" s="156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57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56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57"/>
    </row>
    <row r="173" spans="1:11" ht="32.25" customHeight="1" thickBot="1" x14ac:dyDescent="0.3">
      <c r="A173" s="99" t="s">
        <v>138</v>
      </c>
      <c r="B173" s="101"/>
      <c r="C173" s="26">
        <v>250</v>
      </c>
      <c r="D173" s="26"/>
      <c r="E173" s="27">
        <f>SUM(F173:K173)</f>
        <v>0</v>
      </c>
      <c r="F173" s="30"/>
      <c r="G173" s="30"/>
      <c r="H173" s="30"/>
      <c r="I173" s="30"/>
      <c r="J173" s="30"/>
      <c r="K173" s="30"/>
    </row>
    <row r="174" spans="1:11" ht="35.25" customHeight="1" thickBot="1" x14ac:dyDescent="0.3">
      <c r="A174" s="99" t="s">
        <v>139</v>
      </c>
      <c r="B174" s="101"/>
      <c r="C174" s="26">
        <v>260</v>
      </c>
      <c r="D174" s="26" t="s">
        <v>118</v>
      </c>
      <c r="E174" s="27">
        <f>SUM(F174:K174)</f>
        <v>3047398.52</v>
      </c>
      <c r="F174" s="30">
        <v>725942.57</v>
      </c>
      <c r="G174" s="30">
        <v>486820.6</v>
      </c>
      <c r="H174" s="30"/>
      <c r="I174" s="30"/>
      <c r="J174" s="30">
        <v>1834635.35</v>
      </c>
      <c r="K174" s="27"/>
    </row>
    <row r="175" spans="1:11" ht="36" customHeight="1" thickBot="1" x14ac:dyDescent="0.3">
      <c r="A175" s="114" t="s">
        <v>140</v>
      </c>
      <c r="B175" s="116"/>
      <c r="C175" s="26">
        <v>300</v>
      </c>
      <c r="D175" s="26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27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56"/>
      <c r="G176" s="156"/>
      <c r="H176" s="156"/>
      <c r="I176" s="156"/>
      <c r="J176" s="156"/>
      <c r="K176" s="156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57"/>
      <c r="G177" s="157"/>
      <c r="H177" s="157"/>
      <c r="I177" s="157"/>
      <c r="J177" s="157"/>
      <c r="K177" s="157"/>
    </row>
    <row r="178" spans="1:14" ht="27.75" customHeight="1" thickBot="1" x14ac:dyDescent="0.3">
      <c r="A178" s="99" t="s">
        <v>142</v>
      </c>
      <c r="B178" s="101"/>
      <c r="C178" s="26">
        <v>320</v>
      </c>
      <c r="D178" s="26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26">
        <v>400</v>
      </c>
      <c r="D179" s="26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26">
        <v>420</v>
      </c>
      <c r="D182" s="26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26">
        <v>500</v>
      </c>
      <c r="D183" s="26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26">
        <v>600</v>
      </c>
      <c r="D184" s="26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32" t="s">
        <v>106</v>
      </c>
      <c r="D189" s="32" t="s">
        <v>149</v>
      </c>
      <c r="E189" s="147" t="s">
        <v>150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23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23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26"/>
      <c r="D192" s="35"/>
      <c r="E192" s="25" t="s">
        <v>155</v>
      </c>
      <c r="F192" s="25" t="s">
        <v>156</v>
      </c>
      <c r="G192" s="25" t="s">
        <v>157</v>
      </c>
      <c r="H192" s="25" t="s">
        <v>155</v>
      </c>
      <c r="I192" s="25" t="s">
        <v>156</v>
      </c>
      <c r="J192" s="25" t="s">
        <v>157</v>
      </c>
      <c r="K192" s="25" t="s">
        <v>155</v>
      </c>
      <c r="L192" s="25" t="s">
        <v>156</v>
      </c>
      <c r="M192" s="25" t="s">
        <v>157</v>
      </c>
      <c r="N192" s="33"/>
    </row>
    <row r="193" spans="1:14" ht="39" customHeight="1" thickBot="1" x14ac:dyDescent="0.3">
      <c r="A193" s="99" t="s">
        <v>158</v>
      </c>
      <c r="B193" s="127"/>
      <c r="C193" s="26">
        <v>1</v>
      </c>
      <c r="D193" s="36" t="s">
        <v>120</v>
      </c>
      <c r="E193" s="52">
        <f>E194+E196</f>
        <v>3047398.52</v>
      </c>
      <c r="F193" s="52">
        <f>F194+F196</f>
        <v>3047398.52</v>
      </c>
      <c r="G193" s="52">
        <f t="shared" ref="G193" si="6">G194+G196</f>
        <v>3047398.52</v>
      </c>
      <c r="H193" s="53">
        <f>H194+H196</f>
        <v>3047398.52</v>
      </c>
      <c r="I193" s="53">
        <f t="shared" ref="I193:M193" si="7">I194+I196</f>
        <v>3047398.52</v>
      </c>
      <c r="J193" s="53">
        <f t="shared" si="7"/>
        <v>3047398.52</v>
      </c>
      <c r="K193" s="53">
        <f t="shared" si="7"/>
        <v>0</v>
      </c>
      <c r="L193" s="53">
        <f t="shared" si="7"/>
        <v>0</v>
      </c>
      <c r="M193" s="53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82">
        <f>H194+K194</f>
        <v>0</v>
      </c>
      <c r="F194" s="182">
        <f>I194+L194</f>
        <v>0</v>
      </c>
      <c r="G194" s="182">
        <f t="shared" ref="G194" si="8">J194+M194</f>
        <v>0</v>
      </c>
      <c r="H194" s="182">
        <v>0</v>
      </c>
      <c r="I194" s="182">
        <v>0</v>
      </c>
      <c r="J194" s="182">
        <f>H194</f>
        <v>0</v>
      </c>
      <c r="K194" s="182"/>
      <c r="L194" s="182"/>
      <c r="M194" s="182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83"/>
      <c r="F195" s="183"/>
      <c r="G195" s="183"/>
      <c r="H195" s="183"/>
      <c r="I195" s="183"/>
      <c r="J195" s="183"/>
      <c r="K195" s="183"/>
      <c r="L195" s="183"/>
      <c r="M195" s="183"/>
      <c r="N195" s="168"/>
    </row>
    <row r="196" spans="1:14" ht="41.25" customHeight="1" thickBot="1" x14ac:dyDescent="0.3">
      <c r="A196" s="99" t="s">
        <v>160</v>
      </c>
      <c r="B196" s="127"/>
      <c r="C196" s="26">
        <v>2001</v>
      </c>
      <c r="D196" s="36"/>
      <c r="E196" s="52">
        <f>H196+K196</f>
        <v>3047398.52</v>
      </c>
      <c r="F196" s="52">
        <f t="shared" ref="F196" si="9">I196+L196</f>
        <v>3047398.52</v>
      </c>
      <c r="G196" s="52">
        <f>J196+M196</f>
        <v>3047398.52</v>
      </c>
      <c r="H196" s="53">
        <f>E174</f>
        <v>3047398.52</v>
      </c>
      <c r="I196" s="53">
        <f>H196</f>
        <v>3047398.52</v>
      </c>
      <c r="J196" s="53">
        <f>H196</f>
        <v>3047398.52</v>
      </c>
      <c r="K196" s="53"/>
      <c r="L196" s="53"/>
      <c r="M196" s="53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39" t="s">
        <v>164</v>
      </c>
      <c r="C201" s="39" t="s">
        <v>165</v>
      </c>
    </row>
    <row r="202" spans="1:14" ht="32.25" customHeight="1" thickBot="1" x14ac:dyDescent="0.3">
      <c r="A202" s="9" t="s">
        <v>166</v>
      </c>
      <c r="B202" s="25">
        <v>10</v>
      </c>
      <c r="C202" s="25"/>
    </row>
    <row r="203" spans="1:14" ht="30.75" customHeight="1" thickBot="1" x14ac:dyDescent="0.3">
      <c r="A203" s="9" t="s">
        <v>167</v>
      </c>
      <c r="B203" s="25">
        <v>20</v>
      </c>
      <c r="C203" s="25"/>
    </row>
    <row r="204" spans="1:14" ht="20.25" customHeight="1" thickBot="1" x14ac:dyDescent="0.3">
      <c r="A204" s="9" t="s">
        <v>168</v>
      </c>
      <c r="B204" s="25">
        <v>30</v>
      </c>
      <c r="C204" s="25"/>
    </row>
    <row r="205" spans="1:14" ht="18" customHeight="1" thickBot="1" x14ac:dyDescent="0.3">
      <c r="A205" s="9" t="s">
        <v>169</v>
      </c>
      <c r="B205" s="25">
        <v>40</v>
      </c>
      <c r="C205" s="25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opLeftCell="A158" workbookViewId="0">
      <selection activeCell="J175" sqref="J175"/>
    </sheetView>
  </sheetViews>
  <sheetFormatPr defaultRowHeight="15" x14ac:dyDescent="0.25"/>
  <cols>
    <col min="1" max="1" width="18.28515625" customWidth="1"/>
    <col min="2" max="2" width="17.85546875" customWidth="1"/>
    <col min="3" max="3" width="24.28515625" customWidth="1"/>
    <col min="4" max="4" width="10.85546875" customWidth="1"/>
    <col min="5" max="5" width="15.140625" customWidth="1"/>
    <col min="6" max="6" width="16" customWidth="1"/>
    <col min="7" max="7" width="14.140625" customWidth="1"/>
    <col min="8" max="8" width="14.7109375" customWidth="1"/>
    <col min="9" max="9" width="13.85546875" customWidth="1"/>
    <col min="10" max="10" width="14" customWidth="1"/>
    <col min="11" max="11" width="16.7109375" customWidth="1"/>
    <col min="12" max="12" width="11.140625" customWidth="1"/>
    <col min="13" max="13" width="11.42578125" customWidth="1"/>
  </cols>
  <sheetData>
    <row r="1" spans="1:7" ht="15.75" customHeight="1" x14ac:dyDescent="0.25">
      <c r="A1" s="63"/>
      <c r="B1" s="63"/>
      <c r="C1" s="63"/>
      <c r="D1" s="65"/>
      <c r="E1" s="68" t="s">
        <v>239</v>
      </c>
      <c r="F1" s="68"/>
      <c r="G1" s="68"/>
    </row>
    <row r="2" spans="1:7" ht="34.5" customHeight="1" x14ac:dyDescent="0.25">
      <c r="A2" s="63"/>
      <c r="B2" s="63"/>
      <c r="C2" s="63"/>
      <c r="D2" s="65"/>
      <c r="E2" s="68" t="s">
        <v>1</v>
      </c>
      <c r="F2" s="68"/>
      <c r="G2" s="68"/>
    </row>
    <row r="3" spans="1:7" ht="15.75" customHeight="1" x14ac:dyDescent="0.25">
      <c r="A3" s="63"/>
      <c r="B3" s="63"/>
      <c r="C3" s="63"/>
      <c r="D3" s="65"/>
      <c r="E3" s="68" t="s">
        <v>2</v>
      </c>
      <c r="F3" s="68"/>
      <c r="G3" s="68"/>
    </row>
    <row r="4" spans="1:7" ht="18.75" x14ac:dyDescent="0.25">
      <c r="A4" s="69"/>
      <c r="B4" s="69"/>
      <c r="C4" s="69"/>
      <c r="D4" s="69"/>
      <c r="E4" s="69"/>
      <c r="F4" s="69"/>
      <c r="G4" s="69"/>
    </row>
    <row r="5" spans="1:7" ht="17.2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ht="18.75" x14ac:dyDescent="0.25">
      <c r="A6" s="69"/>
      <c r="B6" s="69"/>
      <c r="C6" s="69"/>
      <c r="D6" s="69"/>
      <c r="E6" s="69"/>
      <c r="F6" s="69"/>
      <c r="G6" s="69"/>
    </row>
    <row r="7" spans="1:7" ht="15" customHeight="1" thickBot="1" x14ac:dyDescent="0.3">
      <c r="A7" s="64"/>
      <c r="B7" s="64"/>
      <c r="C7" s="64"/>
      <c r="D7" s="64"/>
      <c r="E7" s="64"/>
      <c r="F7" s="56"/>
      <c r="G7" s="5" t="s">
        <v>4</v>
      </c>
    </row>
    <row r="8" spans="1:7" ht="17.25" customHeight="1" thickBot="1" x14ac:dyDescent="0.3">
      <c r="A8" s="64"/>
      <c r="B8" s="64"/>
      <c r="C8" s="64"/>
      <c r="D8" s="64"/>
      <c r="E8" s="64"/>
      <c r="F8" s="6" t="s">
        <v>5</v>
      </c>
      <c r="G8" s="7"/>
    </row>
    <row r="9" spans="1:7" ht="15.75" customHeight="1" thickBot="1" x14ac:dyDescent="0.3">
      <c r="A9" s="66" t="s">
        <v>6</v>
      </c>
      <c r="B9" s="66"/>
      <c r="C9" s="66"/>
      <c r="D9" s="66"/>
      <c r="E9" s="66"/>
      <c r="F9" s="6" t="s">
        <v>7</v>
      </c>
      <c r="G9" s="8"/>
    </row>
    <row r="10" spans="1:7" ht="15.75" customHeight="1" thickBot="1" x14ac:dyDescent="0.3">
      <c r="A10" s="67" t="s">
        <v>240</v>
      </c>
      <c r="B10" s="67"/>
      <c r="C10" s="67"/>
      <c r="D10" s="63"/>
      <c r="E10" s="63"/>
      <c r="F10" s="6" t="s">
        <v>9</v>
      </c>
      <c r="G10" s="8"/>
    </row>
    <row r="11" spans="1:7" ht="15.75" thickBot="1" x14ac:dyDescent="0.3">
      <c r="A11" s="67"/>
      <c r="B11" s="67"/>
      <c r="C11" s="67"/>
      <c r="D11" s="63"/>
      <c r="E11" s="63"/>
      <c r="F11" s="63"/>
      <c r="G11" s="9"/>
    </row>
    <row r="12" spans="1:7" ht="28.5" customHeight="1" thickBot="1" x14ac:dyDescent="0.3">
      <c r="A12" s="67"/>
      <c r="B12" s="67"/>
      <c r="C12" s="67"/>
      <c r="D12" s="63"/>
      <c r="E12" s="63"/>
      <c r="F12" s="63"/>
      <c r="G12" s="9"/>
    </row>
    <row r="13" spans="1:7" ht="15.75" customHeight="1" thickBot="1" x14ac:dyDescent="0.3">
      <c r="A13" s="67" t="s">
        <v>241</v>
      </c>
      <c r="B13" s="67"/>
      <c r="C13" s="67"/>
      <c r="D13" s="63"/>
      <c r="E13" s="63"/>
      <c r="F13" s="5"/>
      <c r="G13" s="10"/>
    </row>
    <row r="14" spans="1:7" ht="15.75" customHeight="1" thickBot="1" x14ac:dyDescent="0.3">
      <c r="A14" s="67" t="s">
        <v>11</v>
      </c>
      <c r="B14" s="67"/>
      <c r="C14" s="67"/>
      <c r="D14" s="65"/>
      <c r="E14" s="65"/>
      <c r="F14" s="6" t="s">
        <v>12</v>
      </c>
      <c r="G14" s="11">
        <v>383</v>
      </c>
    </row>
    <row r="15" spans="1:7" ht="15" customHeight="1" x14ac:dyDescent="0.25">
      <c r="A15" s="67" t="s">
        <v>13</v>
      </c>
      <c r="B15" s="67"/>
      <c r="C15" s="67"/>
      <c r="D15" s="63"/>
      <c r="E15" s="63"/>
      <c r="F15" s="6"/>
      <c r="G15" s="6"/>
    </row>
    <row r="16" spans="1:7" x14ac:dyDescent="0.25">
      <c r="A16" s="67"/>
      <c r="B16" s="67"/>
      <c r="C16" s="67"/>
      <c r="D16" s="63"/>
      <c r="E16" s="63"/>
      <c r="F16" s="6"/>
      <c r="G16" s="6"/>
    </row>
    <row r="17" spans="1:7" x14ac:dyDescent="0.25">
      <c r="A17" s="67"/>
      <c r="B17" s="67"/>
      <c r="C17" s="67"/>
      <c r="D17" s="63"/>
      <c r="E17" s="63"/>
      <c r="F17" s="6"/>
      <c r="G17" s="6"/>
    </row>
    <row r="18" spans="1:7" ht="44.25" customHeight="1" x14ac:dyDescent="0.25">
      <c r="A18" s="67" t="s">
        <v>242</v>
      </c>
      <c r="B18" s="67"/>
      <c r="C18" s="67"/>
      <c r="D18" s="63"/>
      <c r="E18" s="63"/>
      <c r="F18" s="63"/>
      <c r="G18" s="63"/>
    </row>
    <row r="19" spans="1:7" ht="4.5" hidden="1" customHeight="1" x14ac:dyDescent="0.25">
      <c r="A19" s="67"/>
      <c r="B19" s="67"/>
      <c r="C19" s="67"/>
      <c r="D19" s="63"/>
      <c r="E19" s="63"/>
      <c r="F19" s="63"/>
      <c r="G19" s="63"/>
    </row>
    <row r="20" spans="1:7" ht="12" customHeight="1" x14ac:dyDescent="0.25">
      <c r="A20" s="67"/>
      <c r="B20" s="67"/>
      <c r="C20" s="67"/>
      <c r="D20" s="63"/>
      <c r="E20" s="63"/>
      <c r="F20" s="63"/>
      <c r="G20" s="63"/>
    </row>
    <row r="21" spans="1:7" ht="15.75" customHeight="1" thickBot="1" x14ac:dyDescent="0.3">
      <c r="A21" s="66" t="s">
        <v>15</v>
      </c>
      <c r="B21" s="66"/>
      <c r="C21" s="66"/>
      <c r="D21" s="66"/>
      <c r="E21" s="66"/>
      <c r="F21" s="66"/>
      <c r="G21" s="66"/>
    </row>
    <row r="22" spans="1:7" ht="25.5" customHeight="1" thickBot="1" x14ac:dyDescent="0.3">
      <c r="A22" s="70" t="s">
        <v>16</v>
      </c>
      <c r="B22" s="71"/>
      <c r="C22" s="71"/>
      <c r="D22" s="71"/>
      <c r="E22" s="72"/>
      <c r="F22" s="12"/>
      <c r="G22" s="13"/>
    </row>
    <row r="23" spans="1:7" ht="15.75" thickBot="1" x14ac:dyDescent="0.3">
      <c r="A23" s="70" t="s">
        <v>17</v>
      </c>
      <c r="B23" s="71"/>
      <c r="C23" s="71"/>
      <c r="D23" s="71"/>
      <c r="E23" s="72"/>
      <c r="F23" s="14"/>
      <c r="G23" s="13"/>
    </row>
    <row r="24" spans="1:7" ht="15.75" customHeight="1" thickBot="1" x14ac:dyDescent="0.3">
      <c r="A24" s="70" t="s">
        <v>18</v>
      </c>
      <c r="B24" s="71"/>
      <c r="C24" s="71"/>
      <c r="D24" s="71"/>
      <c r="E24" s="72"/>
      <c r="F24" s="15"/>
      <c r="G24" s="13"/>
    </row>
    <row r="25" spans="1:7" ht="15.75" customHeight="1" thickBot="1" x14ac:dyDescent="0.3">
      <c r="A25" s="70" t="s">
        <v>19</v>
      </c>
      <c r="B25" s="71"/>
      <c r="C25" s="71"/>
      <c r="D25" s="71"/>
      <c r="E25" s="71"/>
      <c r="F25" s="71"/>
      <c r="G25" s="72"/>
    </row>
    <row r="26" spans="1:7" ht="15.75" thickBot="1" x14ac:dyDescent="0.3">
      <c r="A26" s="70"/>
      <c r="B26" s="71"/>
      <c r="C26" s="71"/>
      <c r="D26" s="71"/>
      <c r="E26" s="71"/>
      <c r="F26" s="71"/>
      <c r="G26" s="72"/>
    </row>
    <row r="27" spans="1:7" ht="15.75" customHeight="1" thickBot="1" x14ac:dyDescent="0.3">
      <c r="A27" s="70" t="s">
        <v>20</v>
      </c>
      <c r="B27" s="71"/>
      <c r="C27" s="71"/>
      <c r="D27" s="71"/>
      <c r="E27" s="71"/>
      <c r="F27" s="71"/>
      <c r="G27" s="72"/>
    </row>
    <row r="28" spans="1:7" ht="15.75" thickBot="1" x14ac:dyDescent="0.3">
      <c r="A28" s="70"/>
      <c r="B28" s="71"/>
      <c r="C28" s="71"/>
      <c r="D28" s="71"/>
      <c r="E28" s="71"/>
      <c r="F28" s="71"/>
      <c r="G28" s="72"/>
    </row>
    <row r="29" spans="1:7" ht="15.75" customHeight="1" thickBot="1" x14ac:dyDescent="0.3">
      <c r="A29" s="70" t="s">
        <v>21</v>
      </c>
      <c r="B29" s="71"/>
      <c r="C29" s="71"/>
      <c r="D29" s="71"/>
      <c r="E29" s="71"/>
      <c r="F29" s="71"/>
      <c r="G29" s="72"/>
    </row>
    <row r="30" spans="1:7" ht="15.75" thickBot="1" x14ac:dyDescent="0.3">
      <c r="A30" s="70"/>
      <c r="B30" s="71"/>
      <c r="C30" s="71"/>
      <c r="D30" s="71"/>
      <c r="E30" s="71"/>
      <c r="F30" s="71"/>
      <c r="G30" s="72"/>
    </row>
    <row r="31" spans="1:7" ht="15.75" customHeight="1" thickBot="1" x14ac:dyDescent="0.3">
      <c r="A31" s="70" t="s">
        <v>22</v>
      </c>
      <c r="B31" s="71"/>
      <c r="C31" s="71"/>
      <c r="D31" s="71"/>
      <c r="E31" s="72"/>
      <c r="F31" s="62"/>
      <c r="G31" s="62"/>
    </row>
    <row r="32" spans="1:7" ht="25.5" customHeight="1" thickBot="1" x14ac:dyDescent="0.3">
      <c r="A32" s="70" t="s">
        <v>23</v>
      </c>
      <c r="B32" s="71"/>
      <c r="C32" s="71"/>
      <c r="D32" s="71"/>
      <c r="E32" s="72"/>
      <c r="F32" s="62" t="s">
        <v>243</v>
      </c>
      <c r="G32" s="62" t="s">
        <v>237</v>
      </c>
    </row>
    <row r="33" spans="1:7" ht="25.5" customHeight="1" thickBot="1" x14ac:dyDescent="0.3">
      <c r="A33" s="70" t="s">
        <v>26</v>
      </c>
      <c r="B33" s="71"/>
      <c r="C33" s="71"/>
      <c r="D33" s="71"/>
      <c r="E33" s="72"/>
      <c r="F33" s="17"/>
      <c r="G33" s="62"/>
    </row>
    <row r="34" spans="1:7" ht="15.75" thickBot="1" x14ac:dyDescent="0.3">
      <c r="A34" s="70" t="s">
        <v>27</v>
      </c>
      <c r="B34" s="71"/>
      <c r="C34" s="71"/>
      <c r="D34" s="71"/>
      <c r="E34" s="72"/>
      <c r="F34" s="62"/>
      <c r="G34" s="62"/>
    </row>
    <row r="35" spans="1:7" ht="15.75" customHeight="1" thickBot="1" x14ac:dyDescent="0.3">
      <c r="A35" s="70" t="s">
        <v>28</v>
      </c>
      <c r="B35" s="71"/>
      <c r="C35" s="71"/>
      <c r="D35" s="71"/>
      <c r="E35" s="72"/>
      <c r="F35" s="17">
        <v>41773</v>
      </c>
      <c r="G35" s="62"/>
    </row>
    <row r="36" spans="1:7" ht="15.75" customHeight="1" thickBot="1" x14ac:dyDescent="0.3">
      <c r="A36" s="70" t="s">
        <v>29</v>
      </c>
      <c r="B36" s="71"/>
      <c r="C36" s="71"/>
      <c r="D36" s="71"/>
      <c r="E36" s="72"/>
      <c r="F36" s="18" t="s">
        <v>244</v>
      </c>
      <c r="G36" s="62"/>
    </row>
    <row r="37" spans="1:7" ht="25.5" customHeight="1" thickBot="1" x14ac:dyDescent="0.3">
      <c r="A37" s="70" t="s">
        <v>31</v>
      </c>
      <c r="B37" s="71"/>
      <c r="C37" s="71"/>
      <c r="D37" s="71"/>
      <c r="E37" s="72"/>
      <c r="F37" s="62"/>
      <c r="G37" s="62"/>
    </row>
    <row r="38" spans="1:7" ht="15.75" thickBot="1" x14ac:dyDescent="0.3">
      <c r="A38" s="70" t="s">
        <v>32</v>
      </c>
      <c r="B38" s="71"/>
      <c r="C38" s="71"/>
      <c r="D38" s="71"/>
      <c r="E38" s="72"/>
      <c r="F38" s="62"/>
      <c r="G38" s="62"/>
    </row>
    <row r="39" spans="1:7" ht="15" customHeight="1" x14ac:dyDescent="0.25">
      <c r="A39" s="73" t="s">
        <v>33</v>
      </c>
      <c r="B39" s="74"/>
      <c r="C39" s="74"/>
      <c r="D39" s="74"/>
      <c r="E39" s="75"/>
      <c r="F39" s="82" t="s">
        <v>200</v>
      </c>
      <c r="G39" s="85"/>
    </row>
    <row r="40" spans="1:7" x14ac:dyDescent="0.25">
      <c r="A40" s="76"/>
      <c r="B40" s="77"/>
      <c r="C40" s="77"/>
      <c r="D40" s="77"/>
      <c r="E40" s="78"/>
      <c r="F40" s="83"/>
      <c r="G40" s="86"/>
    </row>
    <row r="41" spans="1:7" ht="15.75" thickBot="1" x14ac:dyDescent="0.3">
      <c r="A41" s="79"/>
      <c r="B41" s="80"/>
      <c r="C41" s="80"/>
      <c r="D41" s="80"/>
      <c r="E41" s="81"/>
      <c r="F41" s="84"/>
      <c r="G41" s="87"/>
    </row>
    <row r="43" spans="1:7" ht="20.25" customHeight="1" x14ac:dyDescent="0.25">
      <c r="A43" s="66" t="s">
        <v>35</v>
      </c>
      <c r="B43" s="66"/>
      <c r="C43" s="66"/>
      <c r="D43" s="66"/>
      <c r="E43" s="66"/>
      <c r="F43" s="66"/>
      <c r="G43" s="66"/>
    </row>
    <row r="44" spans="1:7" ht="15.75" customHeight="1" thickBot="1" x14ac:dyDescent="0.3">
      <c r="A44" s="88" t="s">
        <v>36</v>
      </c>
      <c r="B44" s="88"/>
      <c r="C44" s="88"/>
      <c r="D44" s="88"/>
      <c r="E44" s="88"/>
      <c r="F44" s="88"/>
      <c r="G44" s="88"/>
    </row>
    <row r="45" spans="1:7" ht="15" customHeight="1" x14ac:dyDescent="0.25">
      <c r="A45" s="89" t="s">
        <v>37</v>
      </c>
      <c r="B45" s="90"/>
      <c r="C45" s="90"/>
      <c r="D45" s="90"/>
      <c r="E45" s="91"/>
      <c r="F45" s="95" t="s">
        <v>38</v>
      </c>
      <c r="G45" s="96"/>
    </row>
    <row r="46" spans="1:7" ht="15.75" thickBot="1" x14ac:dyDescent="0.3">
      <c r="A46" s="92"/>
      <c r="B46" s="93"/>
      <c r="C46" s="93"/>
      <c r="D46" s="93"/>
      <c r="E46" s="94"/>
      <c r="F46" s="97" t="s">
        <v>39</v>
      </c>
      <c r="G46" s="98"/>
    </row>
    <row r="47" spans="1:7" ht="15.75" customHeight="1" thickBot="1" x14ac:dyDescent="0.3">
      <c r="A47" s="114" t="s">
        <v>40</v>
      </c>
      <c r="B47" s="115"/>
      <c r="C47" s="115"/>
      <c r="D47" s="115"/>
      <c r="E47" s="116"/>
      <c r="F47" s="102">
        <f>F49+F62</f>
        <v>10807.18</v>
      </c>
      <c r="G47" s="103"/>
    </row>
    <row r="48" spans="1:7" ht="15.75" thickBot="1" x14ac:dyDescent="0.3">
      <c r="A48" s="99" t="s">
        <v>41</v>
      </c>
      <c r="B48" s="100"/>
      <c r="C48" s="100"/>
      <c r="D48" s="100"/>
      <c r="E48" s="101"/>
      <c r="F48" s="102"/>
      <c r="G48" s="103"/>
    </row>
    <row r="49" spans="1:7" ht="27" customHeight="1" x14ac:dyDescent="0.25">
      <c r="A49" s="117" t="s">
        <v>42</v>
      </c>
      <c r="B49" s="118"/>
      <c r="C49" s="118"/>
      <c r="D49" s="118"/>
      <c r="E49" s="119"/>
      <c r="F49" s="110">
        <f>F52+F55+F58</f>
        <v>10278.77</v>
      </c>
      <c r="G49" s="111"/>
    </row>
    <row r="50" spans="1:7" ht="2.25" customHeight="1" thickBot="1" x14ac:dyDescent="0.3">
      <c r="A50" s="120"/>
      <c r="B50" s="121"/>
      <c r="C50" s="121"/>
      <c r="D50" s="121"/>
      <c r="E50" s="122"/>
      <c r="F50" s="112"/>
      <c r="G50" s="113"/>
    </row>
    <row r="51" spans="1:7" ht="15.75" customHeight="1" thickBot="1" x14ac:dyDescent="0.3">
      <c r="A51" s="99" t="s">
        <v>43</v>
      </c>
      <c r="B51" s="100"/>
      <c r="C51" s="100"/>
      <c r="D51" s="100"/>
      <c r="E51" s="101"/>
      <c r="F51" s="102">
        <v>8753.8539999999994</v>
      </c>
      <c r="G51" s="103"/>
    </row>
    <row r="52" spans="1:7" ht="42" customHeight="1" thickBot="1" x14ac:dyDescent="0.3">
      <c r="A52" s="104" t="s">
        <v>44</v>
      </c>
      <c r="B52" s="105"/>
      <c r="C52" s="105"/>
      <c r="D52" s="105"/>
      <c r="E52" s="106"/>
      <c r="F52" s="110">
        <v>1524.92</v>
      </c>
      <c r="G52" s="111"/>
    </row>
    <row r="53" spans="1:7" ht="15.75" hidden="1" customHeight="1" thickBot="1" x14ac:dyDescent="0.3">
      <c r="A53" s="107"/>
      <c r="B53" s="108"/>
      <c r="C53" s="108"/>
      <c r="D53" s="108"/>
      <c r="E53" s="109"/>
      <c r="F53" s="112"/>
      <c r="G53" s="113"/>
    </row>
    <row r="54" spans="1:7" ht="15.75" thickBot="1" x14ac:dyDescent="0.3">
      <c r="A54" s="99" t="s">
        <v>45</v>
      </c>
      <c r="B54" s="100"/>
      <c r="C54" s="100"/>
      <c r="D54" s="100"/>
      <c r="E54" s="101"/>
      <c r="F54" s="102" t="s">
        <v>48</v>
      </c>
      <c r="G54" s="103"/>
    </row>
    <row r="55" spans="1:7" ht="39" customHeight="1" thickBot="1" x14ac:dyDescent="0.3">
      <c r="A55" s="104" t="s">
        <v>46</v>
      </c>
      <c r="B55" s="105"/>
      <c r="C55" s="105"/>
      <c r="D55" s="105"/>
      <c r="E55" s="106"/>
      <c r="F55" s="110">
        <v>8753.85</v>
      </c>
      <c r="G55" s="111"/>
    </row>
    <row r="56" spans="1:7" ht="15.75" hidden="1" customHeight="1" thickBot="1" x14ac:dyDescent="0.3">
      <c r="A56" s="107"/>
      <c r="B56" s="108"/>
      <c r="C56" s="108"/>
      <c r="D56" s="108"/>
      <c r="E56" s="109"/>
      <c r="F56" s="112"/>
      <c r="G56" s="113"/>
    </row>
    <row r="57" spans="1:7" ht="15.75" thickBot="1" x14ac:dyDescent="0.3">
      <c r="A57" s="99" t="s">
        <v>45</v>
      </c>
      <c r="B57" s="100"/>
      <c r="C57" s="100"/>
      <c r="D57" s="100"/>
      <c r="E57" s="101"/>
      <c r="F57" s="102"/>
      <c r="G57" s="103"/>
    </row>
    <row r="58" spans="1:7" ht="46.5" customHeight="1" thickBot="1" x14ac:dyDescent="0.3">
      <c r="A58" s="104" t="s">
        <v>47</v>
      </c>
      <c r="B58" s="105"/>
      <c r="C58" s="105"/>
      <c r="D58" s="105"/>
      <c r="E58" s="106"/>
      <c r="F58" s="110"/>
      <c r="G58" s="111"/>
    </row>
    <row r="59" spans="1:7" ht="15.75" hidden="1" customHeight="1" thickBot="1" x14ac:dyDescent="0.3">
      <c r="A59" s="107"/>
      <c r="B59" s="108"/>
      <c r="C59" s="108"/>
      <c r="D59" s="108"/>
      <c r="E59" s="109"/>
      <c r="F59" s="112"/>
      <c r="G59" s="113"/>
    </row>
    <row r="60" spans="1:7" ht="15.75" thickBot="1" x14ac:dyDescent="0.3">
      <c r="A60" s="99" t="s">
        <v>45</v>
      </c>
      <c r="B60" s="100"/>
      <c r="C60" s="100"/>
      <c r="D60" s="100"/>
      <c r="E60" s="101"/>
      <c r="F60" s="102" t="s">
        <v>48</v>
      </c>
      <c r="G60" s="103"/>
    </row>
    <row r="61" spans="1:7" ht="23.25" customHeight="1" thickBot="1" x14ac:dyDescent="0.3">
      <c r="A61" s="99" t="s">
        <v>49</v>
      </c>
      <c r="B61" s="100"/>
      <c r="C61" s="100"/>
      <c r="D61" s="100"/>
      <c r="E61" s="101"/>
      <c r="F61" s="102">
        <v>113.21</v>
      </c>
      <c r="G61" s="103"/>
    </row>
    <row r="62" spans="1:7" ht="15" customHeight="1" x14ac:dyDescent="0.25">
      <c r="A62" s="117" t="s">
        <v>50</v>
      </c>
      <c r="B62" s="118"/>
      <c r="C62" s="118"/>
      <c r="D62" s="118"/>
      <c r="E62" s="119"/>
      <c r="F62" s="123">
        <v>528.41</v>
      </c>
      <c r="G62" s="124"/>
    </row>
    <row r="63" spans="1:7" ht="8.25" customHeight="1" thickBot="1" x14ac:dyDescent="0.3">
      <c r="A63" s="120"/>
      <c r="B63" s="121"/>
      <c r="C63" s="121"/>
      <c r="D63" s="121"/>
      <c r="E63" s="122"/>
      <c r="F63" s="125"/>
      <c r="G63" s="126"/>
    </row>
    <row r="64" spans="1:7" ht="15.75" thickBot="1" x14ac:dyDescent="0.3">
      <c r="A64" s="99" t="s">
        <v>51</v>
      </c>
      <c r="B64" s="100"/>
      <c r="C64" s="100"/>
      <c r="D64" s="100"/>
      <c r="E64" s="127"/>
      <c r="F64" s="128"/>
      <c r="G64" s="103"/>
    </row>
    <row r="65" spans="1:7" ht="44.25" customHeight="1" x14ac:dyDescent="0.25">
      <c r="A65" s="104" t="s">
        <v>52</v>
      </c>
      <c r="B65" s="105"/>
      <c r="C65" s="105"/>
      <c r="D65" s="105"/>
      <c r="E65" s="106"/>
      <c r="F65" s="110">
        <v>191.12</v>
      </c>
      <c r="G65" s="111"/>
    </row>
    <row r="66" spans="1:7" ht="2.25" customHeight="1" thickBot="1" x14ac:dyDescent="0.3">
      <c r="A66" s="107"/>
      <c r="B66" s="108"/>
      <c r="C66" s="108"/>
      <c r="D66" s="108"/>
      <c r="E66" s="109"/>
      <c r="F66" s="112"/>
      <c r="G66" s="113"/>
    </row>
    <row r="67" spans="1:7" ht="49.5" customHeight="1" thickBot="1" x14ac:dyDescent="0.3">
      <c r="A67" s="104" t="s">
        <v>53</v>
      </c>
      <c r="B67" s="105"/>
      <c r="C67" s="105"/>
      <c r="D67" s="105"/>
      <c r="E67" s="106"/>
      <c r="F67" s="110"/>
      <c r="G67" s="111"/>
    </row>
    <row r="68" spans="1:7" ht="15.75" hidden="1" customHeight="1" thickBot="1" x14ac:dyDescent="0.3">
      <c r="A68" s="107"/>
      <c r="B68" s="108"/>
      <c r="C68" s="108"/>
      <c r="D68" s="108"/>
      <c r="E68" s="109"/>
      <c r="F68" s="112"/>
      <c r="G68" s="113"/>
    </row>
    <row r="69" spans="1:7" ht="54.75" customHeight="1" thickBot="1" x14ac:dyDescent="0.3">
      <c r="A69" s="104" t="s">
        <v>54</v>
      </c>
      <c r="B69" s="105"/>
      <c r="C69" s="105"/>
      <c r="D69" s="105"/>
      <c r="E69" s="106"/>
      <c r="F69" s="110"/>
      <c r="G69" s="111"/>
    </row>
    <row r="70" spans="1:7" ht="15.75" hidden="1" customHeight="1" thickBot="1" x14ac:dyDescent="0.3">
      <c r="A70" s="107"/>
      <c r="B70" s="108"/>
      <c r="C70" s="108"/>
      <c r="D70" s="108"/>
      <c r="E70" s="109"/>
      <c r="F70" s="112"/>
      <c r="G70" s="113"/>
    </row>
    <row r="71" spans="1:7" ht="22.5" customHeight="1" thickBot="1" x14ac:dyDescent="0.3">
      <c r="A71" s="99" t="s">
        <v>55</v>
      </c>
      <c r="B71" s="100"/>
      <c r="C71" s="100"/>
      <c r="D71" s="100"/>
      <c r="E71" s="127"/>
      <c r="F71" s="128">
        <v>0</v>
      </c>
      <c r="G71" s="103"/>
    </row>
    <row r="72" spans="1:7" ht="15.75" customHeight="1" thickBot="1" x14ac:dyDescent="0.3">
      <c r="A72" s="114" t="s">
        <v>56</v>
      </c>
      <c r="B72" s="115"/>
      <c r="C72" s="115"/>
      <c r="D72" s="115"/>
      <c r="E72" s="129"/>
      <c r="F72" s="130">
        <f>F73+F78+F80+F93</f>
        <v>0</v>
      </c>
      <c r="G72" s="131"/>
    </row>
    <row r="73" spans="1:7" ht="15" customHeight="1" x14ac:dyDescent="0.25">
      <c r="A73" s="104" t="s">
        <v>41</v>
      </c>
      <c r="B73" s="105"/>
      <c r="C73" s="105"/>
      <c r="D73" s="105"/>
      <c r="E73" s="135"/>
      <c r="F73" s="137">
        <f>F75+F77+F78+F80</f>
        <v>0</v>
      </c>
      <c r="G73" s="111"/>
    </row>
    <row r="74" spans="1:7" ht="15.75" customHeight="1" thickBot="1" x14ac:dyDescent="0.3">
      <c r="A74" s="107" t="s">
        <v>57</v>
      </c>
      <c r="B74" s="108"/>
      <c r="C74" s="108"/>
      <c r="D74" s="108"/>
      <c r="E74" s="136"/>
      <c r="F74" s="138"/>
      <c r="G74" s="113"/>
    </row>
    <row r="75" spans="1:7" ht="15" customHeight="1" x14ac:dyDescent="0.25">
      <c r="A75" s="139" t="s">
        <v>58</v>
      </c>
      <c r="B75" s="140"/>
      <c r="C75" s="140"/>
      <c r="D75" s="140"/>
      <c r="E75" s="141"/>
      <c r="F75" s="137"/>
      <c r="G75" s="111"/>
    </row>
    <row r="76" spans="1:7" ht="15.75" customHeight="1" thickBot="1" x14ac:dyDescent="0.3">
      <c r="A76" s="142" t="s">
        <v>59</v>
      </c>
      <c r="B76" s="143"/>
      <c r="C76" s="143"/>
      <c r="D76" s="143"/>
      <c r="E76" s="144"/>
      <c r="F76" s="138"/>
      <c r="G76" s="113"/>
    </row>
    <row r="77" spans="1:7" ht="31.5" customHeight="1" thickBot="1" x14ac:dyDescent="0.3">
      <c r="A77" s="132" t="s">
        <v>60</v>
      </c>
      <c r="B77" s="133"/>
      <c r="C77" s="133"/>
      <c r="D77" s="133"/>
      <c r="E77" s="134"/>
      <c r="F77" s="128"/>
      <c r="G77" s="103"/>
    </row>
    <row r="78" spans="1:7" ht="29.25" customHeight="1" x14ac:dyDescent="0.25">
      <c r="A78" s="104" t="s">
        <v>61</v>
      </c>
      <c r="B78" s="105"/>
      <c r="C78" s="105"/>
      <c r="D78" s="105"/>
      <c r="E78" s="135"/>
      <c r="F78" s="137"/>
      <c r="G78" s="111"/>
    </row>
    <row r="79" spans="1:7" ht="6.75" customHeight="1" thickBot="1" x14ac:dyDescent="0.3">
      <c r="A79" s="107"/>
      <c r="B79" s="108"/>
      <c r="C79" s="108"/>
      <c r="D79" s="108"/>
      <c r="E79" s="136"/>
      <c r="F79" s="138"/>
      <c r="G79" s="113"/>
    </row>
    <row r="80" spans="1:7" ht="29.25" customHeight="1" x14ac:dyDescent="0.25">
      <c r="A80" s="104" t="s">
        <v>62</v>
      </c>
      <c r="B80" s="105"/>
      <c r="C80" s="105"/>
      <c r="D80" s="105"/>
      <c r="E80" s="135"/>
      <c r="F80" s="137">
        <f>SUM(F82:G92)</f>
        <v>0</v>
      </c>
      <c r="G80" s="111"/>
    </row>
    <row r="81" spans="1:7" ht="6" customHeight="1" thickBot="1" x14ac:dyDescent="0.3">
      <c r="A81" s="107"/>
      <c r="B81" s="108"/>
      <c r="C81" s="108"/>
      <c r="D81" s="108"/>
      <c r="E81" s="136"/>
      <c r="F81" s="138"/>
      <c r="G81" s="113"/>
    </row>
    <row r="82" spans="1:7" ht="15.75" thickBot="1" x14ac:dyDescent="0.3">
      <c r="A82" s="132" t="s">
        <v>58</v>
      </c>
      <c r="B82" s="133"/>
      <c r="C82" s="133"/>
      <c r="D82" s="133"/>
      <c r="E82" s="134"/>
      <c r="F82" s="128" t="s">
        <v>48</v>
      </c>
      <c r="G82" s="103"/>
    </row>
    <row r="83" spans="1:7" ht="15.75" customHeight="1" thickBot="1" x14ac:dyDescent="0.3">
      <c r="A83" s="132" t="s">
        <v>63</v>
      </c>
      <c r="B83" s="133"/>
      <c r="C83" s="133"/>
      <c r="D83" s="133"/>
      <c r="E83" s="134"/>
      <c r="F83" s="128" t="s">
        <v>48</v>
      </c>
      <c r="G83" s="103"/>
    </row>
    <row r="84" spans="1:7" ht="21.75" customHeight="1" thickBot="1" x14ac:dyDescent="0.3">
      <c r="A84" s="132" t="s">
        <v>64</v>
      </c>
      <c r="B84" s="133"/>
      <c r="C84" s="133"/>
      <c r="D84" s="133"/>
      <c r="E84" s="134"/>
      <c r="F84" s="128"/>
      <c r="G84" s="103"/>
    </row>
    <row r="85" spans="1:7" ht="18" customHeight="1" thickBot="1" x14ac:dyDescent="0.3">
      <c r="A85" s="132" t="s">
        <v>65</v>
      </c>
      <c r="B85" s="133"/>
      <c r="C85" s="133"/>
      <c r="D85" s="133"/>
      <c r="E85" s="134"/>
      <c r="F85" s="128"/>
      <c r="G85" s="103"/>
    </row>
    <row r="86" spans="1:7" ht="18" customHeight="1" thickBot="1" x14ac:dyDescent="0.3">
      <c r="A86" s="132" t="s">
        <v>66</v>
      </c>
      <c r="B86" s="133"/>
      <c r="C86" s="133"/>
      <c r="D86" s="133"/>
      <c r="E86" s="134"/>
      <c r="F86" s="128"/>
      <c r="G86" s="103"/>
    </row>
    <row r="87" spans="1:7" ht="15.75" customHeight="1" thickBot="1" x14ac:dyDescent="0.3">
      <c r="A87" s="132" t="s">
        <v>67</v>
      </c>
      <c r="B87" s="133"/>
      <c r="C87" s="133"/>
      <c r="D87" s="133"/>
      <c r="E87" s="134"/>
      <c r="F87" s="128"/>
      <c r="G87" s="103"/>
    </row>
    <row r="88" spans="1:7" ht="20.25" customHeight="1" thickBot="1" x14ac:dyDescent="0.3">
      <c r="A88" s="132" t="s">
        <v>68</v>
      </c>
      <c r="B88" s="133"/>
      <c r="C88" s="133"/>
      <c r="D88" s="133"/>
      <c r="E88" s="134"/>
      <c r="F88" s="128"/>
      <c r="G88" s="103"/>
    </row>
    <row r="89" spans="1:7" ht="16.5" customHeight="1" thickBot="1" x14ac:dyDescent="0.3">
      <c r="A89" s="132" t="s">
        <v>69</v>
      </c>
      <c r="B89" s="133"/>
      <c r="C89" s="133"/>
      <c r="D89" s="133"/>
      <c r="E89" s="134"/>
      <c r="F89" s="128"/>
      <c r="G89" s="103"/>
    </row>
    <row r="90" spans="1:7" ht="18.75" customHeight="1" thickBot="1" x14ac:dyDescent="0.3">
      <c r="A90" s="132" t="s">
        <v>70</v>
      </c>
      <c r="B90" s="133"/>
      <c r="C90" s="133"/>
      <c r="D90" s="133"/>
      <c r="E90" s="134"/>
      <c r="F90" s="128"/>
      <c r="G90" s="103"/>
    </row>
    <row r="91" spans="1:7" ht="16.5" customHeight="1" thickBot="1" x14ac:dyDescent="0.3">
      <c r="A91" s="132" t="s">
        <v>71</v>
      </c>
      <c r="B91" s="133"/>
      <c r="C91" s="133"/>
      <c r="D91" s="133"/>
      <c r="E91" s="134"/>
      <c r="F91" s="128"/>
      <c r="G91" s="103"/>
    </row>
    <row r="92" spans="1:7" ht="15.75" customHeight="1" thickBot="1" x14ac:dyDescent="0.3">
      <c r="A92" s="132" t="s">
        <v>72</v>
      </c>
      <c r="B92" s="133"/>
      <c r="C92" s="133"/>
      <c r="D92" s="133"/>
      <c r="E92" s="134"/>
      <c r="F92" s="128"/>
      <c r="G92" s="103"/>
    </row>
    <row r="93" spans="1:7" ht="29.25" customHeight="1" x14ac:dyDescent="0.25">
      <c r="A93" s="104" t="s">
        <v>73</v>
      </c>
      <c r="B93" s="105"/>
      <c r="C93" s="105"/>
      <c r="D93" s="105"/>
      <c r="E93" s="106"/>
      <c r="F93" s="110">
        <f>SUM(F95:G105)</f>
        <v>0</v>
      </c>
      <c r="G93" s="111"/>
    </row>
    <row r="94" spans="1:7" ht="3" customHeight="1" thickBot="1" x14ac:dyDescent="0.3">
      <c r="A94" s="107"/>
      <c r="B94" s="108"/>
      <c r="C94" s="108"/>
      <c r="D94" s="108"/>
      <c r="E94" s="109"/>
      <c r="F94" s="112"/>
      <c r="G94" s="113"/>
    </row>
    <row r="95" spans="1:7" ht="15.75" thickBot="1" x14ac:dyDescent="0.3">
      <c r="A95" s="132" t="s">
        <v>58</v>
      </c>
      <c r="B95" s="133"/>
      <c r="C95" s="133"/>
      <c r="D95" s="133"/>
      <c r="E95" s="134"/>
      <c r="F95" s="128" t="s">
        <v>48</v>
      </c>
      <c r="G95" s="103"/>
    </row>
    <row r="96" spans="1:7" ht="15.75" customHeight="1" thickBot="1" x14ac:dyDescent="0.3">
      <c r="A96" s="132" t="s">
        <v>74</v>
      </c>
      <c r="B96" s="133"/>
      <c r="C96" s="133"/>
      <c r="D96" s="133"/>
      <c r="E96" s="134"/>
      <c r="F96" s="128"/>
      <c r="G96" s="103"/>
    </row>
    <row r="97" spans="1:7" ht="20.25" customHeight="1" thickBot="1" x14ac:dyDescent="0.3">
      <c r="A97" s="132" t="s">
        <v>75</v>
      </c>
      <c r="B97" s="133"/>
      <c r="C97" s="133"/>
      <c r="D97" s="133"/>
      <c r="E97" s="134"/>
      <c r="F97" s="128"/>
      <c r="G97" s="103"/>
    </row>
    <row r="98" spans="1:7" ht="18" customHeight="1" thickBot="1" x14ac:dyDescent="0.3">
      <c r="A98" s="132" t="s">
        <v>76</v>
      </c>
      <c r="B98" s="133"/>
      <c r="C98" s="133"/>
      <c r="D98" s="133"/>
      <c r="E98" s="134"/>
      <c r="F98" s="128"/>
      <c r="G98" s="103"/>
    </row>
    <row r="99" spans="1:7" ht="19.5" customHeight="1" thickBot="1" x14ac:dyDescent="0.3">
      <c r="A99" s="132" t="s">
        <v>77</v>
      </c>
      <c r="B99" s="133"/>
      <c r="C99" s="133"/>
      <c r="D99" s="133"/>
      <c r="E99" s="134"/>
      <c r="F99" s="128"/>
      <c r="G99" s="103"/>
    </row>
    <row r="100" spans="1:7" ht="15.75" customHeight="1" thickBot="1" x14ac:dyDescent="0.3">
      <c r="A100" s="132" t="s">
        <v>78</v>
      </c>
      <c r="B100" s="133"/>
      <c r="C100" s="133"/>
      <c r="D100" s="133"/>
      <c r="E100" s="134"/>
      <c r="F100" s="128"/>
      <c r="G100" s="103"/>
    </row>
    <row r="101" spans="1:7" ht="19.5" customHeight="1" thickBot="1" x14ac:dyDescent="0.3">
      <c r="A101" s="132" t="s">
        <v>79</v>
      </c>
      <c r="B101" s="133"/>
      <c r="C101" s="133"/>
      <c r="D101" s="133"/>
      <c r="E101" s="134"/>
      <c r="F101" s="128"/>
      <c r="G101" s="103"/>
    </row>
    <row r="102" spans="1:7" ht="19.5" customHeight="1" thickBot="1" x14ac:dyDescent="0.3">
      <c r="A102" s="132" t="s">
        <v>80</v>
      </c>
      <c r="B102" s="133"/>
      <c r="C102" s="133"/>
      <c r="D102" s="133"/>
      <c r="E102" s="134"/>
      <c r="F102" s="128"/>
      <c r="G102" s="103"/>
    </row>
    <row r="103" spans="1:7" ht="21" customHeight="1" thickBot="1" x14ac:dyDescent="0.3">
      <c r="A103" s="132" t="s">
        <v>81</v>
      </c>
      <c r="B103" s="133"/>
      <c r="C103" s="133"/>
      <c r="D103" s="133"/>
      <c r="E103" s="134"/>
      <c r="F103" s="128"/>
      <c r="G103" s="103"/>
    </row>
    <row r="104" spans="1:7" ht="22.5" customHeight="1" thickBot="1" x14ac:dyDescent="0.3">
      <c r="A104" s="132" t="s">
        <v>82</v>
      </c>
      <c r="B104" s="133"/>
      <c r="C104" s="133"/>
      <c r="D104" s="133"/>
      <c r="E104" s="134"/>
      <c r="F104" s="128"/>
      <c r="G104" s="103"/>
    </row>
    <row r="105" spans="1:7" ht="15.75" customHeight="1" thickBot="1" x14ac:dyDescent="0.3">
      <c r="A105" s="132" t="s">
        <v>83</v>
      </c>
      <c r="B105" s="133"/>
      <c r="C105" s="133"/>
      <c r="D105" s="133"/>
      <c r="E105" s="134"/>
      <c r="F105" s="128"/>
      <c r="G105" s="103"/>
    </row>
    <row r="106" spans="1:7" ht="15.75" customHeight="1" thickBot="1" x14ac:dyDescent="0.3">
      <c r="A106" s="114" t="s">
        <v>84</v>
      </c>
      <c r="B106" s="115"/>
      <c r="C106" s="115"/>
      <c r="D106" s="115"/>
      <c r="E106" s="129"/>
      <c r="F106" s="130">
        <f>F107+F109+F112+F128</f>
        <v>0</v>
      </c>
      <c r="G106" s="131"/>
    </row>
    <row r="107" spans="1:7" ht="15" customHeight="1" x14ac:dyDescent="0.25">
      <c r="A107" s="104" t="s">
        <v>41</v>
      </c>
      <c r="B107" s="105"/>
      <c r="C107" s="105"/>
      <c r="D107" s="105"/>
      <c r="E107" s="135"/>
      <c r="F107" s="137"/>
      <c r="G107" s="111"/>
    </row>
    <row r="108" spans="1:7" ht="15.75" customHeight="1" thickBot="1" x14ac:dyDescent="0.3">
      <c r="A108" s="107" t="s">
        <v>85</v>
      </c>
      <c r="B108" s="108"/>
      <c r="C108" s="108"/>
      <c r="D108" s="108"/>
      <c r="E108" s="136"/>
      <c r="F108" s="138"/>
      <c r="G108" s="113"/>
    </row>
    <row r="109" spans="1:7" ht="15.75" customHeight="1" thickBot="1" x14ac:dyDescent="0.3">
      <c r="A109" s="99" t="s">
        <v>86</v>
      </c>
      <c r="B109" s="100"/>
      <c r="C109" s="100"/>
      <c r="D109" s="100"/>
      <c r="E109" s="127"/>
      <c r="F109" s="128">
        <f>F110</f>
        <v>0</v>
      </c>
      <c r="G109" s="103"/>
    </row>
    <row r="110" spans="1:7" ht="15" customHeight="1" x14ac:dyDescent="0.25">
      <c r="A110" s="139" t="s">
        <v>58</v>
      </c>
      <c r="B110" s="140"/>
      <c r="C110" s="140"/>
      <c r="D110" s="140"/>
      <c r="E110" s="141"/>
      <c r="F110" s="137"/>
      <c r="G110" s="111"/>
    </row>
    <row r="111" spans="1:7" ht="15.75" customHeight="1" thickBot="1" x14ac:dyDescent="0.3">
      <c r="A111" s="142" t="s">
        <v>87</v>
      </c>
      <c r="B111" s="143"/>
      <c r="C111" s="143"/>
      <c r="D111" s="143"/>
      <c r="E111" s="144"/>
      <c r="F111" s="138"/>
      <c r="G111" s="113"/>
    </row>
    <row r="112" spans="1:7" ht="29.25" customHeight="1" x14ac:dyDescent="0.25">
      <c r="A112" s="104" t="s">
        <v>88</v>
      </c>
      <c r="B112" s="105"/>
      <c r="C112" s="105"/>
      <c r="D112" s="105"/>
      <c r="E112" s="135"/>
      <c r="F112" s="137">
        <f>SUM(F115:G127)</f>
        <v>0</v>
      </c>
      <c r="G112" s="111"/>
    </row>
    <row r="113" spans="1:7" ht="6" customHeight="1" thickBot="1" x14ac:dyDescent="0.3">
      <c r="A113" s="107"/>
      <c r="B113" s="108"/>
      <c r="C113" s="108"/>
      <c r="D113" s="108"/>
      <c r="E113" s="136"/>
      <c r="F113" s="138"/>
      <c r="G113" s="113"/>
    </row>
    <row r="114" spans="1:7" ht="15.75" thickBot="1" x14ac:dyDescent="0.3">
      <c r="A114" s="99" t="s">
        <v>58</v>
      </c>
      <c r="B114" s="100"/>
      <c r="C114" s="100"/>
      <c r="D114" s="100"/>
      <c r="E114" s="127"/>
      <c r="F114" s="128"/>
      <c r="G114" s="103"/>
    </row>
    <row r="115" spans="1:7" ht="17.25" customHeight="1" thickBot="1" x14ac:dyDescent="0.3">
      <c r="A115" s="132" t="s">
        <v>89</v>
      </c>
      <c r="B115" s="133"/>
      <c r="C115" s="133"/>
      <c r="D115" s="133"/>
      <c r="E115" s="134"/>
      <c r="F115" s="128" t="s">
        <v>48</v>
      </c>
      <c r="G115" s="103"/>
    </row>
    <row r="116" spans="1:7" ht="15.75" customHeight="1" thickBot="1" x14ac:dyDescent="0.3">
      <c r="A116" s="132" t="s">
        <v>90</v>
      </c>
      <c r="B116" s="133"/>
      <c r="C116" s="133"/>
      <c r="D116" s="133"/>
      <c r="E116" s="134"/>
      <c r="F116" s="128"/>
      <c r="G116" s="103"/>
    </row>
    <row r="117" spans="1:7" ht="15.75" customHeight="1" thickBot="1" x14ac:dyDescent="0.3">
      <c r="A117" s="132" t="s">
        <v>91</v>
      </c>
      <c r="B117" s="133"/>
      <c r="C117" s="133"/>
      <c r="D117" s="133"/>
      <c r="E117" s="134"/>
      <c r="F117" s="128" t="s">
        <v>48</v>
      </c>
      <c r="G117" s="103"/>
    </row>
    <row r="118" spans="1:7" ht="15.75" customHeight="1" thickBot="1" x14ac:dyDescent="0.3">
      <c r="A118" s="132" t="s">
        <v>92</v>
      </c>
      <c r="B118" s="133"/>
      <c r="C118" s="133"/>
      <c r="D118" s="133"/>
      <c r="E118" s="134"/>
      <c r="F118" s="128"/>
      <c r="G118" s="103"/>
    </row>
    <row r="119" spans="1:7" ht="15.75" customHeight="1" thickBot="1" x14ac:dyDescent="0.3">
      <c r="A119" s="132" t="s">
        <v>93</v>
      </c>
      <c r="B119" s="133"/>
      <c r="C119" s="133"/>
      <c r="D119" s="133"/>
      <c r="E119" s="134"/>
      <c r="F119" s="128"/>
      <c r="G119" s="103"/>
    </row>
    <row r="120" spans="1:7" ht="15.75" customHeight="1" thickBot="1" x14ac:dyDescent="0.3">
      <c r="A120" s="132" t="s">
        <v>94</v>
      </c>
      <c r="B120" s="133"/>
      <c r="C120" s="133"/>
      <c r="D120" s="133"/>
      <c r="E120" s="134"/>
      <c r="F120" s="128"/>
      <c r="G120" s="103"/>
    </row>
    <row r="121" spans="1:7" ht="15.75" customHeight="1" thickBot="1" x14ac:dyDescent="0.3">
      <c r="A121" s="132" t="s">
        <v>95</v>
      </c>
      <c r="B121" s="133"/>
      <c r="C121" s="133"/>
      <c r="D121" s="133"/>
      <c r="E121" s="134"/>
      <c r="F121" s="128"/>
      <c r="G121" s="103"/>
    </row>
    <row r="122" spans="1:7" ht="15.75" customHeight="1" thickBot="1" x14ac:dyDescent="0.3">
      <c r="A122" s="132" t="s">
        <v>96</v>
      </c>
      <c r="B122" s="133"/>
      <c r="C122" s="133"/>
      <c r="D122" s="133"/>
      <c r="E122" s="134"/>
      <c r="F122" s="128"/>
      <c r="G122" s="103"/>
    </row>
    <row r="123" spans="1:7" ht="15.75" customHeight="1" thickBot="1" x14ac:dyDescent="0.3">
      <c r="A123" s="132" t="s">
        <v>97</v>
      </c>
      <c r="B123" s="133"/>
      <c r="C123" s="133"/>
      <c r="D123" s="133"/>
      <c r="E123" s="134"/>
      <c r="F123" s="128"/>
      <c r="G123" s="103"/>
    </row>
    <row r="124" spans="1:7" ht="15.75" customHeight="1" thickBot="1" x14ac:dyDescent="0.3">
      <c r="A124" s="132" t="s">
        <v>98</v>
      </c>
      <c r="B124" s="133"/>
      <c r="C124" s="133"/>
      <c r="D124" s="133"/>
      <c r="E124" s="134"/>
      <c r="F124" s="128"/>
      <c r="G124" s="103"/>
    </row>
    <row r="125" spans="1:7" ht="15.75" customHeight="1" thickBot="1" x14ac:dyDescent="0.3">
      <c r="A125" s="132" t="s">
        <v>99</v>
      </c>
      <c r="B125" s="133"/>
      <c r="C125" s="133"/>
      <c r="D125" s="133"/>
      <c r="E125" s="134"/>
      <c r="F125" s="128"/>
      <c r="G125" s="103"/>
    </row>
    <row r="126" spans="1:7" ht="15.75" customHeight="1" thickBot="1" x14ac:dyDescent="0.3">
      <c r="A126" s="132" t="s">
        <v>100</v>
      </c>
      <c r="B126" s="133"/>
      <c r="C126" s="133"/>
      <c r="D126" s="133"/>
      <c r="E126" s="134"/>
      <c r="F126" s="128"/>
      <c r="G126" s="103"/>
    </row>
    <row r="127" spans="1:7" ht="15.75" customHeight="1" thickBot="1" x14ac:dyDescent="0.3">
      <c r="A127" s="132" t="s">
        <v>101</v>
      </c>
      <c r="B127" s="133"/>
      <c r="C127" s="133"/>
      <c r="D127" s="133"/>
      <c r="E127" s="134"/>
      <c r="F127" s="128"/>
      <c r="G127" s="103"/>
    </row>
    <row r="128" spans="1:7" ht="34.5" customHeight="1" x14ac:dyDescent="0.25">
      <c r="A128" s="104" t="s">
        <v>102</v>
      </c>
      <c r="B128" s="105"/>
      <c r="C128" s="105"/>
      <c r="D128" s="105"/>
      <c r="E128" s="135"/>
      <c r="F128" s="137">
        <f>SUM(F130:G142)</f>
        <v>0</v>
      </c>
      <c r="G128" s="111"/>
    </row>
    <row r="129" spans="1:7" ht="15.75" thickBot="1" x14ac:dyDescent="0.3">
      <c r="A129" s="107" t="s">
        <v>103</v>
      </c>
      <c r="B129" s="108"/>
      <c r="C129" s="108"/>
      <c r="D129" s="108"/>
      <c r="E129" s="136"/>
      <c r="F129" s="138"/>
      <c r="G129" s="113"/>
    </row>
    <row r="130" spans="1:7" ht="30" customHeight="1" thickBot="1" x14ac:dyDescent="0.3">
      <c r="A130" s="99" t="s">
        <v>89</v>
      </c>
      <c r="B130" s="100"/>
      <c r="C130" s="100"/>
      <c r="D130" s="100"/>
      <c r="E130" s="127"/>
      <c r="F130" s="128"/>
      <c r="G130" s="103"/>
    </row>
    <row r="131" spans="1:7" ht="15.75" customHeight="1" thickBot="1" x14ac:dyDescent="0.3">
      <c r="A131" s="99" t="s">
        <v>90</v>
      </c>
      <c r="B131" s="100"/>
      <c r="C131" s="100"/>
      <c r="D131" s="100"/>
      <c r="E131" s="127"/>
      <c r="F131" s="128"/>
      <c r="G131" s="103"/>
    </row>
    <row r="132" spans="1:7" ht="15.75" customHeight="1" thickBot="1" x14ac:dyDescent="0.3">
      <c r="A132" s="99" t="s">
        <v>91</v>
      </c>
      <c r="B132" s="100"/>
      <c r="C132" s="100"/>
      <c r="D132" s="100"/>
      <c r="E132" s="127"/>
      <c r="F132" s="128"/>
      <c r="G132" s="103"/>
    </row>
    <row r="133" spans="1:7" ht="15.75" customHeight="1" thickBot="1" x14ac:dyDescent="0.3">
      <c r="A133" s="99" t="s">
        <v>92</v>
      </c>
      <c r="B133" s="100"/>
      <c r="C133" s="100"/>
      <c r="D133" s="100"/>
      <c r="E133" s="127"/>
      <c r="F133" s="128"/>
      <c r="G133" s="103"/>
    </row>
    <row r="134" spans="1:7" ht="15.75" customHeight="1" thickBot="1" x14ac:dyDescent="0.3">
      <c r="A134" s="99" t="s">
        <v>93</v>
      </c>
      <c r="B134" s="100"/>
      <c r="C134" s="100"/>
      <c r="D134" s="100"/>
      <c r="E134" s="127"/>
      <c r="F134" s="128"/>
      <c r="G134" s="103"/>
    </row>
    <row r="135" spans="1:7" ht="15.75" customHeight="1" thickBot="1" x14ac:dyDescent="0.3">
      <c r="A135" s="99" t="s">
        <v>94</v>
      </c>
      <c r="B135" s="100"/>
      <c r="C135" s="100"/>
      <c r="D135" s="100"/>
      <c r="E135" s="127"/>
      <c r="F135" s="128"/>
      <c r="G135" s="103"/>
    </row>
    <row r="136" spans="1:7" ht="15.75" customHeight="1" thickBot="1" x14ac:dyDescent="0.3">
      <c r="A136" s="99" t="s">
        <v>95</v>
      </c>
      <c r="B136" s="100"/>
      <c r="C136" s="100"/>
      <c r="D136" s="100"/>
      <c r="E136" s="127"/>
      <c r="F136" s="128"/>
      <c r="G136" s="103"/>
    </row>
    <row r="137" spans="1:7" ht="15.75" customHeight="1" thickBot="1" x14ac:dyDescent="0.3">
      <c r="A137" s="99" t="s">
        <v>96</v>
      </c>
      <c r="B137" s="100"/>
      <c r="C137" s="100"/>
      <c r="D137" s="100"/>
      <c r="E137" s="127"/>
      <c r="F137" s="128"/>
      <c r="G137" s="103"/>
    </row>
    <row r="138" spans="1:7" ht="15.75" customHeight="1" thickBot="1" x14ac:dyDescent="0.3">
      <c r="A138" s="99" t="s">
        <v>97</v>
      </c>
      <c r="B138" s="100"/>
      <c r="C138" s="100"/>
      <c r="D138" s="100"/>
      <c r="E138" s="127"/>
      <c r="F138" s="128"/>
      <c r="G138" s="103"/>
    </row>
    <row r="139" spans="1:7" ht="15.75" customHeight="1" thickBot="1" x14ac:dyDescent="0.3">
      <c r="A139" s="99" t="s">
        <v>98</v>
      </c>
      <c r="B139" s="100"/>
      <c r="C139" s="100"/>
      <c r="D139" s="100"/>
      <c r="E139" s="127"/>
      <c r="F139" s="128"/>
      <c r="G139" s="103"/>
    </row>
    <row r="140" spans="1:7" ht="15.75" customHeight="1" thickBot="1" x14ac:dyDescent="0.3">
      <c r="A140" s="99" t="s">
        <v>99</v>
      </c>
      <c r="B140" s="100"/>
      <c r="C140" s="100"/>
      <c r="D140" s="100"/>
      <c r="E140" s="127"/>
      <c r="F140" s="128"/>
      <c r="G140" s="103"/>
    </row>
    <row r="141" spans="1:7" ht="15.75" customHeight="1" thickBot="1" x14ac:dyDescent="0.3">
      <c r="A141" s="99" t="s">
        <v>100</v>
      </c>
      <c r="B141" s="100"/>
      <c r="C141" s="100"/>
      <c r="D141" s="100"/>
      <c r="E141" s="127"/>
      <c r="F141" s="128"/>
      <c r="G141" s="103"/>
    </row>
    <row r="142" spans="1:7" ht="15.75" customHeight="1" thickBot="1" x14ac:dyDescent="0.3">
      <c r="A142" s="99" t="s">
        <v>101</v>
      </c>
      <c r="B142" s="100"/>
      <c r="C142" s="100"/>
      <c r="D142" s="100"/>
      <c r="E142" s="127"/>
      <c r="F142" s="128"/>
      <c r="G142" s="103"/>
    </row>
    <row r="143" spans="1:7" x14ac:dyDescent="0.25">
      <c r="A143" s="63"/>
      <c r="B143" s="63"/>
      <c r="C143" s="63"/>
      <c r="D143" s="63"/>
      <c r="E143" s="63"/>
      <c r="F143" s="63"/>
      <c r="G143" s="63"/>
    </row>
    <row r="144" spans="1:7" x14ac:dyDescent="0.25">
      <c r="A144" s="20"/>
      <c r="B144" s="20"/>
      <c r="C144" s="20"/>
      <c r="D144" s="20"/>
      <c r="E144" s="20"/>
      <c r="F144" s="20"/>
      <c r="G144" s="20"/>
    </row>
    <row r="145" spans="1:11" x14ac:dyDescent="0.25">
      <c r="A145" s="21"/>
    </row>
    <row r="146" spans="1:11" ht="28.5" customHeight="1" thickBot="1" x14ac:dyDescent="0.3">
      <c r="A146" s="58"/>
      <c r="B146" s="149" t="s">
        <v>186</v>
      </c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 customHeight="1" thickBot="1" x14ac:dyDescent="0.3">
      <c r="A147" s="89" t="s">
        <v>105</v>
      </c>
      <c r="B147" s="96"/>
      <c r="C147" s="60" t="s">
        <v>106</v>
      </c>
      <c r="D147" s="145" t="s">
        <v>107</v>
      </c>
      <c r="E147" s="147" t="s">
        <v>108</v>
      </c>
      <c r="F147" s="153"/>
      <c r="G147" s="153"/>
      <c r="H147" s="153"/>
      <c r="I147" s="153"/>
      <c r="J147" s="153"/>
      <c r="K147" s="148"/>
    </row>
    <row r="148" spans="1:11" x14ac:dyDescent="0.25">
      <c r="A148" s="150"/>
      <c r="B148" s="151"/>
      <c r="C148" s="152"/>
      <c r="D148" s="152"/>
      <c r="E148" s="60"/>
      <c r="F148" s="89" t="s">
        <v>58</v>
      </c>
      <c r="G148" s="90"/>
      <c r="H148" s="90"/>
      <c r="I148" s="90"/>
      <c r="J148" s="90"/>
      <c r="K148" s="96"/>
    </row>
    <row r="149" spans="1:11" ht="3" customHeight="1" thickBot="1" x14ac:dyDescent="0.3">
      <c r="A149" s="150"/>
      <c r="B149" s="151"/>
      <c r="C149" s="152"/>
      <c r="D149" s="152"/>
      <c r="E149" s="60"/>
      <c r="F149" s="92"/>
      <c r="G149" s="93"/>
      <c r="H149" s="93"/>
      <c r="I149" s="93"/>
      <c r="J149" s="93"/>
      <c r="K149" s="98"/>
    </row>
    <row r="150" spans="1:11" ht="117.75" customHeight="1" thickBot="1" x14ac:dyDescent="0.3">
      <c r="A150" s="150"/>
      <c r="B150" s="151"/>
      <c r="C150" s="24"/>
      <c r="D150" s="152"/>
      <c r="E150" s="60"/>
      <c r="F150" s="145" t="s">
        <v>109</v>
      </c>
      <c r="G150" s="145" t="s">
        <v>110</v>
      </c>
      <c r="H150" s="145" t="s">
        <v>111</v>
      </c>
      <c r="I150" s="145" t="s">
        <v>112</v>
      </c>
      <c r="J150" s="147" t="s">
        <v>113</v>
      </c>
      <c r="K150" s="148"/>
    </row>
    <row r="151" spans="1:11" ht="15.75" hidden="1" customHeight="1" x14ac:dyDescent="0.25">
      <c r="A151" s="92"/>
      <c r="B151" s="98"/>
      <c r="C151" s="54"/>
      <c r="D151" s="146"/>
      <c r="E151" s="61" t="s">
        <v>114</v>
      </c>
      <c r="F151" s="146"/>
      <c r="G151" s="146"/>
      <c r="H151" s="146"/>
      <c r="I151" s="146"/>
      <c r="J151" s="61" t="s">
        <v>115</v>
      </c>
      <c r="K151" s="61" t="s">
        <v>116</v>
      </c>
    </row>
    <row r="152" spans="1:11" ht="26.25" customHeight="1" thickBot="1" x14ac:dyDescent="0.3">
      <c r="A152" s="114" t="s">
        <v>117</v>
      </c>
      <c r="B152" s="129"/>
      <c r="C152" s="61">
        <v>100</v>
      </c>
      <c r="D152" s="61" t="s">
        <v>118</v>
      </c>
      <c r="E152" s="27">
        <f>E155+E159+E160</f>
        <v>5888607.6200000001</v>
      </c>
      <c r="F152" s="27"/>
      <c r="G152" s="27"/>
      <c r="H152" s="27"/>
      <c r="I152" s="27"/>
      <c r="J152" s="27"/>
      <c r="K152" s="27"/>
    </row>
    <row r="153" spans="1:11" ht="15" customHeight="1" x14ac:dyDescent="0.25">
      <c r="A153" s="104" t="s">
        <v>119</v>
      </c>
      <c r="B153" s="135"/>
      <c r="C153" s="145">
        <v>110</v>
      </c>
      <c r="D153" s="145"/>
      <c r="E153" s="156"/>
      <c r="F153" s="154" t="s">
        <v>120</v>
      </c>
      <c r="G153" s="154" t="s">
        <v>120</v>
      </c>
      <c r="H153" s="154" t="s">
        <v>120</v>
      </c>
      <c r="I153" s="154" t="s">
        <v>120</v>
      </c>
      <c r="J153" s="156"/>
      <c r="K153" s="154" t="s">
        <v>120</v>
      </c>
    </row>
    <row r="154" spans="1:11" ht="18" customHeight="1" thickBot="1" x14ac:dyDescent="0.3">
      <c r="A154" s="107" t="s">
        <v>121</v>
      </c>
      <c r="B154" s="136"/>
      <c r="C154" s="146"/>
      <c r="D154" s="146"/>
      <c r="E154" s="157"/>
      <c r="F154" s="155"/>
      <c r="G154" s="155"/>
      <c r="H154" s="155"/>
      <c r="I154" s="155"/>
      <c r="J154" s="157"/>
      <c r="K154" s="155"/>
    </row>
    <row r="155" spans="1:11" ht="20.25" customHeight="1" thickBot="1" x14ac:dyDescent="0.3">
      <c r="A155" s="99" t="s">
        <v>122</v>
      </c>
      <c r="B155" s="101"/>
      <c r="C155" s="61">
        <v>120</v>
      </c>
      <c r="D155" s="61">
        <v>180</v>
      </c>
      <c r="E155" s="27">
        <f>F155</f>
        <v>5072878.99</v>
      </c>
      <c r="F155" s="27">
        <f>F163</f>
        <v>5072878.99</v>
      </c>
      <c r="G155" s="29" t="s">
        <v>120</v>
      </c>
      <c r="H155" s="29" t="s">
        <v>120</v>
      </c>
      <c r="I155" s="27"/>
      <c r="J155" s="27"/>
      <c r="K155" s="27"/>
    </row>
    <row r="156" spans="1:11" ht="21.75" customHeight="1" thickBot="1" x14ac:dyDescent="0.3">
      <c r="A156" s="99" t="s">
        <v>123</v>
      </c>
      <c r="B156" s="101"/>
      <c r="C156" s="61">
        <v>120</v>
      </c>
      <c r="D156" s="61"/>
      <c r="E156" s="27"/>
      <c r="F156" s="27"/>
      <c r="G156" s="29" t="s">
        <v>120</v>
      </c>
      <c r="H156" s="29" t="s">
        <v>120</v>
      </c>
      <c r="I156" s="27"/>
      <c r="J156" s="27"/>
      <c r="K156" s="27"/>
    </row>
    <row r="157" spans="1:11" ht="42" customHeight="1" thickBot="1" x14ac:dyDescent="0.3">
      <c r="A157" s="99" t="s">
        <v>124</v>
      </c>
      <c r="B157" s="127"/>
      <c r="C157" s="61">
        <v>130</v>
      </c>
      <c r="D157" s="61"/>
      <c r="E157" s="27"/>
      <c r="F157" s="29" t="s">
        <v>120</v>
      </c>
      <c r="G157" s="29" t="s">
        <v>120</v>
      </c>
      <c r="H157" s="29" t="s">
        <v>120</v>
      </c>
      <c r="I157" s="29" t="s">
        <v>120</v>
      </c>
      <c r="J157" s="29"/>
      <c r="K157" s="29" t="s">
        <v>120</v>
      </c>
    </row>
    <row r="158" spans="1:11" ht="78" customHeight="1" thickBot="1" x14ac:dyDescent="0.3">
      <c r="A158" s="99" t="s">
        <v>125</v>
      </c>
      <c r="B158" s="127"/>
      <c r="C158" s="61">
        <v>140</v>
      </c>
      <c r="D158" s="61"/>
      <c r="E158" s="27"/>
      <c r="F158" s="29" t="s">
        <v>120</v>
      </c>
      <c r="G158" s="29" t="s">
        <v>120</v>
      </c>
      <c r="H158" s="29" t="s">
        <v>120</v>
      </c>
      <c r="I158" s="29" t="s">
        <v>120</v>
      </c>
      <c r="J158" s="29"/>
      <c r="K158" s="29" t="s">
        <v>120</v>
      </c>
    </row>
    <row r="159" spans="1:11" ht="30.75" customHeight="1" thickBot="1" x14ac:dyDescent="0.3">
      <c r="A159" s="99" t="s">
        <v>126</v>
      </c>
      <c r="B159" s="127"/>
      <c r="C159" s="61">
        <v>150</v>
      </c>
      <c r="D159" s="61"/>
      <c r="E159" s="27">
        <f>G159</f>
        <v>224869.18</v>
      </c>
      <c r="F159" s="27"/>
      <c r="G159" s="27">
        <f>G163</f>
        <v>224869.18</v>
      </c>
      <c r="H159" s="27"/>
      <c r="I159" s="29" t="s">
        <v>120</v>
      </c>
      <c r="J159" s="29" t="s">
        <v>120</v>
      </c>
      <c r="K159" s="29" t="s">
        <v>120</v>
      </c>
    </row>
    <row r="160" spans="1:11" ht="15" customHeight="1" x14ac:dyDescent="0.25">
      <c r="A160" s="104" t="s">
        <v>127</v>
      </c>
      <c r="B160" s="135"/>
      <c r="C160" s="145">
        <v>160</v>
      </c>
      <c r="D160" s="145"/>
      <c r="E160" s="156">
        <f>J160</f>
        <v>590859.45000000007</v>
      </c>
      <c r="F160" s="154" t="s">
        <v>120</v>
      </c>
      <c r="G160" s="154" t="s">
        <v>120</v>
      </c>
      <c r="H160" s="154" t="s">
        <v>120</v>
      </c>
      <c r="I160" s="154" t="s">
        <v>120</v>
      </c>
      <c r="J160" s="156">
        <f>J163</f>
        <v>590859.45000000007</v>
      </c>
      <c r="K160" s="156"/>
    </row>
    <row r="161" spans="1:11" ht="6" customHeight="1" thickBot="1" x14ac:dyDescent="0.3">
      <c r="A161" s="107"/>
      <c r="B161" s="136"/>
      <c r="C161" s="146"/>
      <c r="D161" s="146"/>
      <c r="E161" s="157"/>
      <c r="F161" s="155"/>
      <c r="G161" s="155"/>
      <c r="H161" s="155"/>
      <c r="I161" s="155"/>
      <c r="J161" s="157"/>
      <c r="K161" s="157"/>
    </row>
    <row r="162" spans="1:11" ht="16.5" thickBot="1" x14ac:dyDescent="0.3">
      <c r="A162" s="158" t="s">
        <v>128</v>
      </c>
      <c r="B162" s="159"/>
      <c r="C162" s="61">
        <v>180</v>
      </c>
      <c r="D162" s="61" t="s">
        <v>129</v>
      </c>
      <c r="E162" s="27"/>
      <c r="F162" s="29" t="s">
        <v>120</v>
      </c>
      <c r="G162" s="29" t="s">
        <v>120</v>
      </c>
      <c r="H162" s="29" t="s">
        <v>120</v>
      </c>
      <c r="I162" s="29" t="s">
        <v>120</v>
      </c>
      <c r="J162" s="29"/>
      <c r="K162" s="29" t="s">
        <v>120</v>
      </c>
    </row>
    <row r="163" spans="1:11" ht="28.5" customHeight="1" thickBot="1" x14ac:dyDescent="0.3">
      <c r="A163" s="114" t="s">
        <v>201</v>
      </c>
      <c r="B163" s="129"/>
      <c r="C163" s="61">
        <v>200</v>
      </c>
      <c r="D163" s="61" t="s">
        <v>118</v>
      </c>
      <c r="E163" s="27">
        <f>E164+E168+E173+E174+E169</f>
        <v>5888607.6199999992</v>
      </c>
      <c r="F163" s="27">
        <f>F164+F168+F173+F174+F169</f>
        <v>5072878.99</v>
      </c>
      <c r="G163" s="27">
        <f>G164+G168+G173+G174</f>
        <v>224869.18</v>
      </c>
      <c r="H163" s="27">
        <f t="shared" ref="H163:K163" si="0">H164+H168+H173+H174</f>
        <v>0</v>
      </c>
      <c r="I163" s="27">
        <f t="shared" si="0"/>
        <v>0</v>
      </c>
      <c r="J163" s="27">
        <f>J164+J168+J173+J174+J169</f>
        <v>590859.45000000007</v>
      </c>
      <c r="K163" s="27">
        <f t="shared" si="0"/>
        <v>0</v>
      </c>
    </row>
    <row r="164" spans="1:11" ht="15" customHeight="1" x14ac:dyDescent="0.25">
      <c r="A164" s="104" t="s">
        <v>119</v>
      </c>
      <c r="B164" s="135"/>
      <c r="C164" s="145">
        <v>210</v>
      </c>
      <c r="D164" s="145" t="s">
        <v>131</v>
      </c>
      <c r="E164" s="156">
        <f>E166</f>
        <v>4422359.93</v>
      </c>
      <c r="F164" s="156">
        <f>F166</f>
        <v>4422359.93</v>
      </c>
      <c r="G164" s="156">
        <f t="shared" ref="G164:K164" si="1">G166</f>
        <v>0</v>
      </c>
      <c r="H164" s="156">
        <f t="shared" si="1"/>
        <v>0</v>
      </c>
      <c r="I164" s="156">
        <f t="shared" si="1"/>
        <v>0</v>
      </c>
      <c r="J164" s="156">
        <f t="shared" si="1"/>
        <v>0</v>
      </c>
      <c r="K164" s="156">
        <f t="shared" si="1"/>
        <v>0</v>
      </c>
    </row>
    <row r="165" spans="1:11" ht="15.75" customHeight="1" thickBot="1" x14ac:dyDescent="0.3">
      <c r="A165" s="107" t="s">
        <v>202</v>
      </c>
      <c r="B165" s="136"/>
      <c r="C165" s="146"/>
      <c r="D165" s="146"/>
      <c r="E165" s="157"/>
      <c r="F165" s="157"/>
      <c r="G165" s="157"/>
      <c r="H165" s="157"/>
      <c r="I165" s="157"/>
      <c r="J165" s="157"/>
      <c r="K165" s="157"/>
    </row>
    <row r="166" spans="1:11" ht="15" customHeight="1" x14ac:dyDescent="0.25">
      <c r="A166" s="104" t="s">
        <v>133</v>
      </c>
      <c r="B166" s="135"/>
      <c r="C166" s="145">
        <v>211</v>
      </c>
      <c r="D166" s="145"/>
      <c r="E166" s="156">
        <f>SUM(F166:K167)</f>
        <v>4422359.93</v>
      </c>
      <c r="F166" s="160">
        <v>4422359.93</v>
      </c>
      <c r="G166" s="160"/>
      <c r="H166" s="160"/>
      <c r="I166" s="160"/>
      <c r="J166" s="160"/>
      <c r="K166" s="160"/>
    </row>
    <row r="167" spans="1:11" ht="36.75" customHeight="1" thickBot="1" x14ac:dyDescent="0.3">
      <c r="A167" s="107" t="s">
        <v>188</v>
      </c>
      <c r="B167" s="136"/>
      <c r="C167" s="146"/>
      <c r="D167" s="146"/>
      <c r="E167" s="157"/>
      <c r="F167" s="161"/>
      <c r="G167" s="161"/>
      <c r="H167" s="161"/>
      <c r="I167" s="161"/>
      <c r="J167" s="161"/>
      <c r="K167" s="161"/>
    </row>
    <row r="168" spans="1:11" ht="30.75" customHeight="1" thickBot="1" x14ac:dyDescent="0.3">
      <c r="A168" s="99" t="s">
        <v>203</v>
      </c>
      <c r="B168" s="101"/>
      <c r="C168" s="61">
        <v>220</v>
      </c>
      <c r="D168" s="61"/>
      <c r="E168" s="27"/>
      <c r="F168" s="30"/>
      <c r="G168" s="30"/>
      <c r="H168" s="30"/>
      <c r="I168" s="30"/>
      <c r="J168" s="30"/>
      <c r="K168" s="30">
        <f t="shared" ref="K168" si="2">K169</f>
        <v>0</v>
      </c>
    </row>
    <row r="169" spans="1:11" ht="15" customHeight="1" x14ac:dyDescent="0.25">
      <c r="A169" s="104" t="s">
        <v>133</v>
      </c>
      <c r="B169" s="106"/>
      <c r="C169" s="162">
        <v>230</v>
      </c>
      <c r="D169" s="145">
        <v>290</v>
      </c>
      <c r="E169" s="156">
        <f>SUM(F169:K170)</f>
        <v>23354.39</v>
      </c>
      <c r="F169" s="160">
        <v>20444</v>
      </c>
      <c r="G169" s="160"/>
      <c r="H169" s="160">
        <f>H171</f>
        <v>0</v>
      </c>
      <c r="I169" s="160">
        <f>I171</f>
        <v>0</v>
      </c>
      <c r="J169" s="160">
        <v>2910.39</v>
      </c>
      <c r="K169" s="160">
        <f t="shared" ref="K169" si="3">K171</f>
        <v>0</v>
      </c>
    </row>
    <row r="170" spans="1:11" ht="36" customHeight="1" thickBot="1" x14ac:dyDescent="0.3">
      <c r="A170" s="107" t="s">
        <v>136</v>
      </c>
      <c r="B170" s="109"/>
      <c r="C170" s="163"/>
      <c r="D170" s="146"/>
      <c r="E170" s="157"/>
      <c r="F170" s="161"/>
      <c r="G170" s="161"/>
      <c r="H170" s="161"/>
      <c r="I170" s="161"/>
      <c r="J170" s="161"/>
      <c r="K170" s="161"/>
    </row>
    <row r="171" spans="1:11" ht="15" customHeight="1" x14ac:dyDescent="0.25">
      <c r="A171" s="104" t="s">
        <v>41</v>
      </c>
      <c r="B171" s="106"/>
      <c r="C171" s="162">
        <v>240</v>
      </c>
      <c r="D171" s="145"/>
      <c r="E171" s="156">
        <f>SUM(F171:K172)</f>
        <v>0</v>
      </c>
      <c r="F171" s="160"/>
      <c r="G171" s="160"/>
      <c r="H171" s="160"/>
      <c r="I171" s="160"/>
      <c r="J171" s="160"/>
      <c r="K171" s="160"/>
    </row>
    <row r="172" spans="1:11" ht="30.75" customHeight="1" thickBot="1" x14ac:dyDescent="0.3">
      <c r="A172" s="107" t="s">
        <v>137</v>
      </c>
      <c r="B172" s="109"/>
      <c r="C172" s="163"/>
      <c r="D172" s="146"/>
      <c r="E172" s="157"/>
      <c r="F172" s="161"/>
      <c r="G172" s="161"/>
      <c r="H172" s="161"/>
      <c r="I172" s="161"/>
      <c r="J172" s="161"/>
      <c r="K172" s="161"/>
    </row>
    <row r="173" spans="1:11" ht="32.25" customHeight="1" thickBot="1" x14ac:dyDescent="0.3">
      <c r="A173" s="99" t="s">
        <v>138</v>
      </c>
      <c r="B173" s="101"/>
      <c r="C173" s="61">
        <v>250</v>
      </c>
      <c r="D173" s="61"/>
      <c r="E173" s="27">
        <f>SUM(F173:K173)</f>
        <v>0</v>
      </c>
      <c r="F173" s="30"/>
      <c r="G173" s="30"/>
      <c r="H173" s="30"/>
      <c r="I173" s="30"/>
      <c r="J173" s="30"/>
      <c r="K173" s="30"/>
    </row>
    <row r="174" spans="1:11" ht="35.25" customHeight="1" thickBot="1" x14ac:dyDescent="0.3">
      <c r="A174" s="99" t="s">
        <v>139</v>
      </c>
      <c r="B174" s="101"/>
      <c r="C174" s="61">
        <v>260</v>
      </c>
      <c r="D174" s="61" t="s">
        <v>118</v>
      </c>
      <c r="E174" s="27">
        <f>SUM(F174:K174)</f>
        <v>1442893.3</v>
      </c>
      <c r="F174" s="30">
        <v>630075.06000000006</v>
      </c>
      <c r="G174" s="30">
        <v>224869.18</v>
      </c>
      <c r="H174" s="30"/>
      <c r="I174" s="30"/>
      <c r="J174" s="31">
        <v>587949.06000000006</v>
      </c>
      <c r="K174" s="30"/>
    </row>
    <row r="175" spans="1:11" ht="36" customHeight="1" thickBot="1" x14ac:dyDescent="0.3">
      <c r="A175" s="114" t="s">
        <v>140</v>
      </c>
      <c r="B175" s="116"/>
      <c r="C175" s="61">
        <v>300</v>
      </c>
      <c r="D175" s="61" t="s">
        <v>120</v>
      </c>
      <c r="E175" s="27">
        <f>E176+E178</f>
        <v>0</v>
      </c>
      <c r="F175" s="30">
        <f>F176+F178</f>
        <v>0</v>
      </c>
      <c r="G175" s="30">
        <f t="shared" ref="G175:K175" si="4">G176+G178</f>
        <v>0</v>
      </c>
      <c r="H175" s="30">
        <f t="shared" si="4"/>
        <v>0</v>
      </c>
      <c r="I175" s="30">
        <f t="shared" si="4"/>
        <v>0</v>
      </c>
      <c r="J175" s="30">
        <f t="shared" si="4"/>
        <v>0</v>
      </c>
      <c r="K175" s="30">
        <f t="shared" si="4"/>
        <v>0</v>
      </c>
    </row>
    <row r="176" spans="1:11" ht="15" customHeight="1" x14ac:dyDescent="0.25">
      <c r="A176" s="104" t="s">
        <v>41</v>
      </c>
      <c r="B176" s="106"/>
      <c r="C176" s="162">
        <v>310</v>
      </c>
      <c r="D176" s="145"/>
      <c r="E176" s="156">
        <f>SUM(F176:K177)</f>
        <v>0</v>
      </c>
      <c r="F176" s="160"/>
      <c r="G176" s="160"/>
      <c r="H176" s="160"/>
      <c r="I176" s="160"/>
      <c r="J176" s="160"/>
      <c r="K176" s="160"/>
    </row>
    <row r="177" spans="1:14" ht="26.25" customHeight="1" thickBot="1" x14ac:dyDescent="0.3">
      <c r="A177" s="107" t="s">
        <v>141</v>
      </c>
      <c r="B177" s="109"/>
      <c r="C177" s="163"/>
      <c r="D177" s="146"/>
      <c r="E177" s="157"/>
      <c r="F177" s="161"/>
      <c r="G177" s="161"/>
      <c r="H177" s="161"/>
      <c r="I177" s="161"/>
      <c r="J177" s="161"/>
      <c r="K177" s="161"/>
    </row>
    <row r="178" spans="1:14" ht="27.75" customHeight="1" thickBot="1" x14ac:dyDescent="0.3">
      <c r="A178" s="99" t="s">
        <v>142</v>
      </c>
      <c r="B178" s="101"/>
      <c r="C178" s="61">
        <v>320</v>
      </c>
      <c r="D178" s="61"/>
      <c r="E178" s="27">
        <f>SUM(F178:K178)</f>
        <v>0</v>
      </c>
      <c r="F178" s="27"/>
      <c r="G178" s="27"/>
      <c r="H178" s="27"/>
      <c r="I178" s="27"/>
      <c r="J178" s="27"/>
      <c r="K178" s="27"/>
    </row>
    <row r="179" spans="1:14" ht="35.25" customHeight="1" thickBot="1" x14ac:dyDescent="0.3">
      <c r="A179" s="114" t="s">
        <v>143</v>
      </c>
      <c r="B179" s="116"/>
      <c r="C179" s="61">
        <v>400</v>
      </c>
      <c r="D179" s="61"/>
      <c r="E179" s="27">
        <f>E180+E182</f>
        <v>0</v>
      </c>
      <c r="F179" s="27">
        <f>F180+F182</f>
        <v>0</v>
      </c>
      <c r="G179" s="27">
        <f t="shared" ref="G179:K179" si="5">G180+G182</f>
        <v>0</v>
      </c>
      <c r="H179" s="27">
        <f t="shared" si="5"/>
        <v>0</v>
      </c>
      <c r="I179" s="27">
        <f t="shared" si="5"/>
        <v>0</v>
      </c>
      <c r="J179" s="27">
        <f t="shared" si="5"/>
        <v>0</v>
      </c>
      <c r="K179" s="27">
        <f t="shared" si="5"/>
        <v>0</v>
      </c>
    </row>
    <row r="180" spans="1:14" ht="15" customHeight="1" x14ac:dyDescent="0.25">
      <c r="A180" s="104" t="s">
        <v>41</v>
      </c>
      <c r="B180" s="106"/>
      <c r="C180" s="162">
        <v>410</v>
      </c>
      <c r="D180" s="145"/>
      <c r="E180" s="156">
        <f>SUM(F180:K181)</f>
        <v>0</v>
      </c>
      <c r="F180" s="156"/>
      <c r="G180" s="156"/>
      <c r="H180" s="156"/>
      <c r="I180" s="156"/>
      <c r="J180" s="156"/>
      <c r="K180" s="156"/>
    </row>
    <row r="181" spans="1:14" ht="22.5" customHeight="1" thickBot="1" x14ac:dyDescent="0.3">
      <c r="A181" s="107" t="s">
        <v>144</v>
      </c>
      <c r="B181" s="109"/>
      <c r="C181" s="163"/>
      <c r="D181" s="146"/>
      <c r="E181" s="157"/>
      <c r="F181" s="157"/>
      <c r="G181" s="157"/>
      <c r="H181" s="157"/>
      <c r="I181" s="157"/>
      <c r="J181" s="157"/>
      <c r="K181" s="157"/>
    </row>
    <row r="182" spans="1:14" ht="24.75" customHeight="1" thickBot="1" x14ac:dyDescent="0.3">
      <c r="A182" s="99" t="s">
        <v>145</v>
      </c>
      <c r="B182" s="101"/>
      <c r="C182" s="61">
        <v>420</v>
      </c>
      <c r="D182" s="61"/>
      <c r="E182" s="27">
        <f>SUM(F182:K182)</f>
        <v>0</v>
      </c>
      <c r="F182" s="27"/>
      <c r="G182" s="27"/>
      <c r="H182" s="27"/>
      <c r="I182" s="27"/>
      <c r="J182" s="27"/>
      <c r="K182" s="27"/>
    </row>
    <row r="183" spans="1:14" ht="27.75" customHeight="1" thickBot="1" x14ac:dyDescent="0.3">
      <c r="A183" s="114" t="s">
        <v>146</v>
      </c>
      <c r="B183" s="116"/>
      <c r="C183" s="61">
        <v>500</v>
      </c>
      <c r="D183" s="61"/>
      <c r="E183" s="27"/>
      <c r="F183" s="27"/>
      <c r="G183" s="27"/>
      <c r="H183" s="27"/>
      <c r="I183" s="27"/>
      <c r="J183" s="27"/>
      <c r="K183" s="27"/>
    </row>
    <row r="184" spans="1:14" ht="27" customHeight="1" thickBot="1" x14ac:dyDescent="0.3">
      <c r="A184" s="114" t="s">
        <v>147</v>
      </c>
      <c r="B184" s="116"/>
      <c r="C184" s="61">
        <v>600</v>
      </c>
      <c r="D184" s="61"/>
      <c r="E184" s="27"/>
      <c r="F184" s="27"/>
      <c r="G184" s="27"/>
      <c r="H184" s="27"/>
      <c r="I184" s="27"/>
      <c r="J184" s="27"/>
      <c r="K184" s="27"/>
    </row>
    <row r="185" spans="1:14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4" ht="3.75" customHeight="1" x14ac:dyDescent="0.25">
      <c r="A186" s="66"/>
      <c r="B186" s="66" t="s">
        <v>148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2.25" customHeight="1" thickBot="1" x14ac:dyDescent="0.3">
      <c r="A188" s="149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31.5" customHeight="1" thickBot="1" x14ac:dyDescent="0.3">
      <c r="A189" s="117" t="s">
        <v>105</v>
      </c>
      <c r="B189" s="164"/>
      <c r="C189" s="59" t="s">
        <v>106</v>
      </c>
      <c r="D189" s="59" t="s">
        <v>149</v>
      </c>
      <c r="E189" s="147" t="s">
        <v>245</v>
      </c>
      <c r="F189" s="153"/>
      <c r="G189" s="153"/>
      <c r="H189" s="153"/>
      <c r="I189" s="153"/>
      <c r="J189" s="153"/>
      <c r="K189" s="153"/>
      <c r="L189" s="153"/>
      <c r="M189" s="148"/>
      <c r="N189" s="33"/>
    </row>
    <row r="190" spans="1:14" ht="16.5" thickBot="1" x14ac:dyDescent="0.3">
      <c r="A190" s="165"/>
      <c r="B190" s="166"/>
      <c r="C190" s="60"/>
      <c r="D190" s="34"/>
      <c r="E190" s="89" t="s">
        <v>151</v>
      </c>
      <c r="F190" s="90"/>
      <c r="G190" s="96"/>
      <c r="H190" s="147" t="s">
        <v>152</v>
      </c>
      <c r="I190" s="153"/>
      <c r="J190" s="153"/>
      <c r="K190" s="153"/>
      <c r="L190" s="153"/>
      <c r="M190" s="148"/>
      <c r="N190" s="33"/>
    </row>
    <row r="191" spans="1:14" ht="72.75" customHeight="1" thickBot="1" x14ac:dyDescent="0.3">
      <c r="A191" s="165"/>
      <c r="B191" s="166"/>
      <c r="C191" s="60"/>
      <c r="D191" s="34"/>
      <c r="E191" s="107"/>
      <c r="F191" s="108"/>
      <c r="G191" s="136"/>
      <c r="H191" s="99" t="s">
        <v>153</v>
      </c>
      <c r="I191" s="100"/>
      <c r="J191" s="127"/>
      <c r="K191" s="99" t="s">
        <v>154</v>
      </c>
      <c r="L191" s="100"/>
      <c r="M191" s="127"/>
      <c r="N191" s="33"/>
    </row>
    <row r="192" spans="1:14" ht="57" customHeight="1" thickBot="1" x14ac:dyDescent="0.3">
      <c r="A192" s="120"/>
      <c r="B192" s="167"/>
      <c r="C192" s="61"/>
      <c r="D192" s="35"/>
      <c r="E192" s="54" t="s">
        <v>155</v>
      </c>
      <c r="F192" s="54" t="s">
        <v>156</v>
      </c>
      <c r="G192" s="54" t="s">
        <v>157</v>
      </c>
      <c r="H192" s="54" t="s">
        <v>155</v>
      </c>
      <c r="I192" s="54" t="s">
        <v>156</v>
      </c>
      <c r="J192" s="54" t="s">
        <v>157</v>
      </c>
      <c r="K192" s="54" t="s">
        <v>155</v>
      </c>
      <c r="L192" s="54" t="s">
        <v>156</v>
      </c>
      <c r="M192" s="54" t="s">
        <v>157</v>
      </c>
      <c r="N192" s="33"/>
    </row>
    <row r="193" spans="1:14" ht="39" customHeight="1" thickBot="1" x14ac:dyDescent="0.3">
      <c r="A193" s="99" t="s">
        <v>158</v>
      </c>
      <c r="B193" s="127"/>
      <c r="C193" s="61">
        <v>1</v>
      </c>
      <c r="D193" s="36" t="s">
        <v>120</v>
      </c>
      <c r="E193" s="57">
        <f>E194+E196</f>
        <v>1442893.3</v>
      </c>
      <c r="F193" s="57">
        <f>F194+F196</f>
        <v>1442893.3</v>
      </c>
      <c r="G193" s="57">
        <f t="shared" ref="G193" si="6">G194+G196</f>
        <v>1442893.3</v>
      </c>
      <c r="H193" s="27">
        <f>H194+H196</f>
        <v>1442893.3</v>
      </c>
      <c r="I193" s="27">
        <f t="shared" ref="I193:M193" si="7">I194+I196</f>
        <v>1442893.3</v>
      </c>
      <c r="J193" s="27">
        <f t="shared" si="7"/>
        <v>1442893.3</v>
      </c>
      <c r="K193" s="27">
        <f t="shared" si="7"/>
        <v>0</v>
      </c>
      <c r="L193" s="27">
        <f t="shared" si="7"/>
        <v>0</v>
      </c>
      <c r="M193" s="27">
        <f t="shared" si="7"/>
        <v>0</v>
      </c>
      <c r="N193" s="33"/>
    </row>
    <row r="194" spans="1:14" ht="15" customHeight="1" x14ac:dyDescent="0.25">
      <c r="A194" s="104" t="s">
        <v>58</v>
      </c>
      <c r="B194" s="135"/>
      <c r="C194" s="145">
        <v>1001</v>
      </c>
      <c r="D194" s="169" t="s">
        <v>120</v>
      </c>
      <c r="E194" s="156">
        <f>H194+K194</f>
        <v>0</v>
      </c>
      <c r="F194" s="156">
        <f>I194+L194</f>
        <v>0</v>
      </c>
      <c r="G194" s="156">
        <f t="shared" ref="G194" si="8">J194+M194</f>
        <v>0</v>
      </c>
      <c r="H194" s="156">
        <v>0</v>
      </c>
      <c r="I194" s="156">
        <v>0</v>
      </c>
      <c r="J194" s="156">
        <f>H194</f>
        <v>0</v>
      </c>
      <c r="K194" s="156"/>
      <c r="L194" s="156"/>
      <c r="M194" s="156"/>
      <c r="N194" s="168"/>
    </row>
    <row r="195" spans="1:14" ht="46.5" customHeight="1" thickBot="1" x14ac:dyDescent="0.3">
      <c r="A195" s="107" t="s">
        <v>159</v>
      </c>
      <c r="B195" s="136"/>
      <c r="C195" s="146"/>
      <c r="D195" s="170"/>
      <c r="E195" s="157"/>
      <c r="F195" s="157"/>
      <c r="G195" s="157"/>
      <c r="H195" s="157"/>
      <c r="I195" s="157"/>
      <c r="J195" s="157"/>
      <c r="K195" s="157"/>
      <c r="L195" s="157"/>
      <c r="M195" s="157"/>
      <c r="N195" s="168"/>
    </row>
    <row r="196" spans="1:14" ht="41.25" customHeight="1" thickBot="1" x14ac:dyDescent="0.3">
      <c r="A196" s="99" t="s">
        <v>160</v>
      </c>
      <c r="B196" s="127"/>
      <c r="C196" s="61">
        <v>2001</v>
      </c>
      <c r="D196" s="36"/>
      <c r="E196" s="57">
        <f>H196+K196</f>
        <v>1442893.3</v>
      </c>
      <c r="F196" s="57">
        <f t="shared" ref="F196" si="9">I196+L196</f>
        <v>1442893.3</v>
      </c>
      <c r="G196" s="57">
        <f>J196+M196</f>
        <v>1442893.3</v>
      </c>
      <c r="H196" s="27">
        <f>E174</f>
        <v>1442893.3</v>
      </c>
      <c r="I196" s="27">
        <f>H196</f>
        <v>1442893.3</v>
      </c>
      <c r="J196" s="27">
        <f>H196</f>
        <v>1442893.3</v>
      </c>
      <c r="K196" s="27"/>
      <c r="L196" s="27"/>
      <c r="M196" s="27"/>
      <c r="N196" s="33"/>
    </row>
    <row r="197" spans="1:14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41.25" customHeight="1" x14ac:dyDescent="0.25">
      <c r="A198" s="171" t="s">
        <v>161</v>
      </c>
      <c r="B198" s="171"/>
      <c r="C198" s="171"/>
    </row>
    <row r="199" spans="1:14" ht="21.75" customHeight="1" x14ac:dyDescent="0.25">
      <c r="A199" s="66" t="s">
        <v>162</v>
      </c>
      <c r="B199" s="66"/>
      <c r="C199" s="66"/>
    </row>
    <row r="200" spans="1:14" ht="17.25" customHeight="1" thickBot="1" x14ac:dyDescent="0.3">
      <c r="A200" s="172" t="s">
        <v>163</v>
      </c>
      <c r="B200" s="172"/>
      <c r="C200" s="172"/>
    </row>
    <row r="201" spans="1:14" ht="61.5" customHeight="1" thickBot="1" x14ac:dyDescent="0.3">
      <c r="A201" s="38" t="s">
        <v>105</v>
      </c>
      <c r="B201" s="55" t="s">
        <v>164</v>
      </c>
      <c r="C201" s="55" t="s">
        <v>165</v>
      </c>
    </row>
    <row r="202" spans="1:14" ht="32.25" customHeight="1" thickBot="1" x14ac:dyDescent="0.3">
      <c r="A202" s="9" t="s">
        <v>166</v>
      </c>
      <c r="B202" s="54">
        <v>10</v>
      </c>
      <c r="C202" s="54"/>
    </row>
    <row r="203" spans="1:14" ht="30.75" customHeight="1" thickBot="1" x14ac:dyDescent="0.3">
      <c r="A203" s="9" t="s">
        <v>167</v>
      </c>
      <c r="B203" s="54">
        <v>20</v>
      </c>
      <c r="C203" s="54"/>
    </row>
    <row r="204" spans="1:14" ht="20.25" customHeight="1" thickBot="1" x14ac:dyDescent="0.3">
      <c r="A204" s="9" t="s">
        <v>168</v>
      </c>
      <c r="B204" s="54">
        <v>30</v>
      </c>
      <c r="C204" s="54"/>
    </row>
    <row r="205" spans="1:14" ht="18" customHeight="1" thickBot="1" x14ac:dyDescent="0.3">
      <c r="A205" s="9" t="s">
        <v>169</v>
      </c>
      <c r="B205" s="54">
        <v>40</v>
      </c>
      <c r="C205" s="54"/>
    </row>
    <row r="206" spans="1:14" ht="15.75" x14ac:dyDescent="0.25">
      <c r="A206" s="40"/>
    </row>
    <row r="207" spans="1:14" ht="16.5" thickBot="1" x14ac:dyDescent="0.3">
      <c r="A207" s="173" t="s">
        <v>170</v>
      </c>
      <c r="B207" s="173"/>
    </row>
    <row r="208" spans="1:14" ht="30.75" customHeight="1" thickBot="1" x14ac:dyDescent="0.3">
      <c r="A208" s="41" t="s">
        <v>105</v>
      </c>
      <c r="B208" s="42" t="s">
        <v>164</v>
      </c>
      <c r="C208" s="42" t="s">
        <v>171</v>
      </c>
    </row>
    <row r="209" spans="1:6" ht="64.5" customHeight="1" thickBot="1" x14ac:dyDescent="0.3">
      <c r="A209" s="43" t="s">
        <v>172</v>
      </c>
      <c r="B209" s="44">
        <v>10</v>
      </c>
      <c r="C209" s="44"/>
    </row>
    <row r="210" spans="1:6" ht="217.5" customHeight="1" thickBot="1" x14ac:dyDescent="0.3">
      <c r="A210" s="43" t="s">
        <v>173</v>
      </c>
      <c r="B210" s="44">
        <v>20</v>
      </c>
      <c r="C210" s="44"/>
    </row>
    <row r="211" spans="1:6" ht="78" customHeight="1" thickBot="1" x14ac:dyDescent="0.3">
      <c r="A211" s="43" t="s">
        <v>174</v>
      </c>
      <c r="B211" s="44">
        <v>30</v>
      </c>
      <c r="C211" s="44"/>
    </row>
    <row r="212" spans="1:6" ht="15.75" x14ac:dyDescent="0.25">
      <c r="A212" s="45"/>
    </row>
    <row r="213" spans="1:6" ht="15.75" x14ac:dyDescent="0.25">
      <c r="A213" s="40"/>
    </row>
    <row r="214" spans="1:6" ht="15.75" x14ac:dyDescent="0.25">
      <c r="A214" s="40" t="s">
        <v>175</v>
      </c>
    </row>
    <row r="215" spans="1:6" ht="15.75" x14ac:dyDescent="0.25">
      <c r="A215" s="40"/>
    </row>
    <row r="216" spans="1:6" ht="15.75" x14ac:dyDescent="0.25">
      <c r="A216" s="40" t="s">
        <v>176</v>
      </c>
      <c r="C216" t="s">
        <v>177</v>
      </c>
      <c r="F216" s="46" t="s">
        <v>178</v>
      </c>
    </row>
    <row r="217" spans="1:6" ht="15.75" x14ac:dyDescent="0.25">
      <c r="A217" s="40" t="s">
        <v>179</v>
      </c>
    </row>
  </sheetData>
  <mergeCells count="345">
    <mergeCell ref="A196:B196"/>
    <mergeCell ref="A198:C198"/>
    <mergeCell ref="A199:C199"/>
    <mergeCell ref="A200:C200"/>
    <mergeCell ref="A207:B207"/>
    <mergeCell ref="I194:I195"/>
    <mergeCell ref="J194:J195"/>
    <mergeCell ref="K194:K195"/>
    <mergeCell ref="L194:L195"/>
    <mergeCell ref="M194:M195"/>
    <mergeCell ref="N194:N195"/>
    <mergeCell ref="H191:J191"/>
    <mergeCell ref="K191:M191"/>
    <mergeCell ref="A193:B193"/>
    <mergeCell ref="A194:B194"/>
    <mergeCell ref="C194:C195"/>
    <mergeCell ref="D194:D195"/>
    <mergeCell ref="E194:E195"/>
    <mergeCell ref="F194:F195"/>
    <mergeCell ref="G194:G195"/>
    <mergeCell ref="H194:H195"/>
    <mergeCell ref="A195:B195"/>
    <mergeCell ref="A182:B182"/>
    <mergeCell ref="A183:B183"/>
    <mergeCell ref="A184:B184"/>
    <mergeCell ref="A186:A188"/>
    <mergeCell ref="B186:N188"/>
    <mergeCell ref="A189:B192"/>
    <mergeCell ref="E189:M189"/>
    <mergeCell ref="E190:G190"/>
    <mergeCell ref="H190:M190"/>
    <mergeCell ref="E191:G191"/>
    <mergeCell ref="F180:F181"/>
    <mergeCell ref="G180:G181"/>
    <mergeCell ref="H180:H181"/>
    <mergeCell ref="I180:I181"/>
    <mergeCell ref="J180:J181"/>
    <mergeCell ref="K180:K181"/>
    <mergeCell ref="A178:B178"/>
    <mergeCell ref="A179:B179"/>
    <mergeCell ref="A180:B180"/>
    <mergeCell ref="C180:C181"/>
    <mergeCell ref="D180:D181"/>
    <mergeCell ref="E180:E181"/>
    <mergeCell ref="A181:B181"/>
    <mergeCell ref="F176:F177"/>
    <mergeCell ref="G176:G177"/>
    <mergeCell ref="H176:H177"/>
    <mergeCell ref="I176:I177"/>
    <mergeCell ref="J176:J177"/>
    <mergeCell ref="K176:K177"/>
    <mergeCell ref="A174:B174"/>
    <mergeCell ref="A175:B175"/>
    <mergeCell ref="A176:B176"/>
    <mergeCell ref="C176:C177"/>
    <mergeCell ref="D176:D177"/>
    <mergeCell ref="E176:E177"/>
    <mergeCell ref="A177:B177"/>
    <mergeCell ref="H171:H172"/>
    <mergeCell ref="I171:I172"/>
    <mergeCell ref="J171:J172"/>
    <mergeCell ref="K171:K172"/>
    <mergeCell ref="A172:B172"/>
    <mergeCell ref="A173:B173"/>
    <mergeCell ref="A171:B171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A170:B170"/>
    <mergeCell ref="A168:B168"/>
    <mergeCell ref="A169:B169"/>
    <mergeCell ref="C169:C170"/>
    <mergeCell ref="D169:D170"/>
    <mergeCell ref="E169:E170"/>
    <mergeCell ref="F169:F170"/>
    <mergeCell ref="G166:G167"/>
    <mergeCell ref="H166:H167"/>
    <mergeCell ref="I166:I167"/>
    <mergeCell ref="J166:J167"/>
    <mergeCell ref="K166:K167"/>
    <mergeCell ref="A167:B167"/>
    <mergeCell ref="H164:H165"/>
    <mergeCell ref="I164:I165"/>
    <mergeCell ref="J164:J165"/>
    <mergeCell ref="K164:K165"/>
    <mergeCell ref="A165:B165"/>
    <mergeCell ref="A166:B166"/>
    <mergeCell ref="C166:C167"/>
    <mergeCell ref="D166:D167"/>
    <mergeCell ref="E166:E167"/>
    <mergeCell ref="F166:F167"/>
    <mergeCell ref="K160:K161"/>
    <mergeCell ref="A162:B162"/>
    <mergeCell ref="A163:B163"/>
    <mergeCell ref="A164:B164"/>
    <mergeCell ref="C164:C165"/>
    <mergeCell ref="D164:D165"/>
    <mergeCell ref="E164:E165"/>
    <mergeCell ref="F164:F165"/>
    <mergeCell ref="G164:G165"/>
    <mergeCell ref="D160:D161"/>
    <mergeCell ref="E160:E161"/>
    <mergeCell ref="F160:F161"/>
    <mergeCell ref="G160:G161"/>
    <mergeCell ref="H160:H161"/>
    <mergeCell ref="I160:I161"/>
    <mergeCell ref="A156:B156"/>
    <mergeCell ref="A157:B157"/>
    <mergeCell ref="A158:B158"/>
    <mergeCell ref="A159:B159"/>
    <mergeCell ref="A160:B161"/>
    <mergeCell ref="C160:C161"/>
    <mergeCell ref="H153:H154"/>
    <mergeCell ref="I153:I154"/>
    <mergeCell ref="J153:J154"/>
    <mergeCell ref="J160:J161"/>
    <mergeCell ref="K153:K154"/>
    <mergeCell ref="A154:B154"/>
    <mergeCell ref="A155:B155"/>
    <mergeCell ref="A153:B153"/>
    <mergeCell ref="C153:C154"/>
    <mergeCell ref="D153:D154"/>
    <mergeCell ref="E153:E154"/>
    <mergeCell ref="F153:F154"/>
    <mergeCell ref="G153:G154"/>
    <mergeCell ref="F150:F151"/>
    <mergeCell ref="G150:G151"/>
    <mergeCell ref="H150:H151"/>
    <mergeCell ref="I150:I151"/>
    <mergeCell ref="J150:K150"/>
    <mergeCell ref="A152:B152"/>
    <mergeCell ref="A141:E141"/>
    <mergeCell ref="F141:G141"/>
    <mergeCell ref="A142:E142"/>
    <mergeCell ref="F142:G142"/>
    <mergeCell ref="B146:K146"/>
    <mergeCell ref="A147:B151"/>
    <mergeCell ref="D147:D151"/>
    <mergeCell ref="E147:K147"/>
    <mergeCell ref="C148:C149"/>
    <mergeCell ref="F148:K149"/>
    <mergeCell ref="A138:E138"/>
    <mergeCell ref="F138:G138"/>
    <mergeCell ref="A139:E139"/>
    <mergeCell ref="F139:G139"/>
    <mergeCell ref="A140:E140"/>
    <mergeCell ref="F140:G140"/>
    <mergeCell ref="A135:E135"/>
    <mergeCell ref="F135:G135"/>
    <mergeCell ref="A136:E136"/>
    <mergeCell ref="F136:G136"/>
    <mergeCell ref="A137:E137"/>
    <mergeCell ref="F137:G137"/>
    <mergeCell ref="A132:E132"/>
    <mergeCell ref="F132:G132"/>
    <mergeCell ref="A133:E133"/>
    <mergeCell ref="F133:G133"/>
    <mergeCell ref="A134:E134"/>
    <mergeCell ref="F134:G134"/>
    <mergeCell ref="A128:E128"/>
    <mergeCell ref="F128:G129"/>
    <mergeCell ref="A129:E129"/>
    <mergeCell ref="A130:E130"/>
    <mergeCell ref="F130:G130"/>
    <mergeCell ref="A131:E131"/>
    <mergeCell ref="F131:G131"/>
    <mergeCell ref="A125:E125"/>
    <mergeCell ref="F125:G125"/>
    <mergeCell ref="A126:E126"/>
    <mergeCell ref="F126:G126"/>
    <mergeCell ref="A127:E127"/>
    <mergeCell ref="F127:G127"/>
    <mergeCell ref="A122:E122"/>
    <mergeCell ref="F122:G122"/>
    <mergeCell ref="A123:E123"/>
    <mergeCell ref="F123:G123"/>
    <mergeCell ref="A124:E124"/>
    <mergeCell ref="F124:G124"/>
    <mergeCell ref="A119:E119"/>
    <mergeCell ref="F119:G119"/>
    <mergeCell ref="A120:E120"/>
    <mergeCell ref="F120:G120"/>
    <mergeCell ref="A121:E121"/>
    <mergeCell ref="F121:G121"/>
    <mergeCell ref="A116:E116"/>
    <mergeCell ref="F116:G116"/>
    <mergeCell ref="A117:E117"/>
    <mergeCell ref="F117:G117"/>
    <mergeCell ref="A118:E118"/>
    <mergeCell ref="F118:G118"/>
    <mergeCell ref="A112:E113"/>
    <mergeCell ref="F112:G113"/>
    <mergeCell ref="A114:E114"/>
    <mergeCell ref="F114:G114"/>
    <mergeCell ref="A115:E115"/>
    <mergeCell ref="F115:G115"/>
    <mergeCell ref="A107:E107"/>
    <mergeCell ref="F107:G108"/>
    <mergeCell ref="A108:E108"/>
    <mergeCell ref="A109:E109"/>
    <mergeCell ref="F109:G109"/>
    <mergeCell ref="A110:E110"/>
    <mergeCell ref="F110:G111"/>
    <mergeCell ref="A111:E111"/>
    <mergeCell ref="A104:E104"/>
    <mergeCell ref="F104:G104"/>
    <mergeCell ref="A105:E105"/>
    <mergeCell ref="F105:G105"/>
    <mergeCell ref="A106:E106"/>
    <mergeCell ref="F106:G106"/>
    <mergeCell ref="A101:E101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93:E94"/>
    <mergeCell ref="F93:G94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7:E77"/>
    <mergeCell ref="F77:G77"/>
    <mergeCell ref="A78:E79"/>
    <mergeCell ref="F78:G79"/>
    <mergeCell ref="A80:E81"/>
    <mergeCell ref="F80:G81"/>
    <mergeCell ref="A73:E73"/>
    <mergeCell ref="F73:G74"/>
    <mergeCell ref="A74:E74"/>
    <mergeCell ref="A75:E75"/>
    <mergeCell ref="F75:G76"/>
    <mergeCell ref="A76:E76"/>
    <mergeCell ref="A69:E70"/>
    <mergeCell ref="F69:G70"/>
    <mergeCell ref="A71:E71"/>
    <mergeCell ref="F71:G71"/>
    <mergeCell ref="A72:E72"/>
    <mergeCell ref="F72:G72"/>
    <mergeCell ref="A64:E64"/>
    <mergeCell ref="F64:G64"/>
    <mergeCell ref="A65:E66"/>
    <mergeCell ref="F65:G66"/>
    <mergeCell ref="A67:E68"/>
    <mergeCell ref="F67:G68"/>
    <mergeCell ref="A60:E60"/>
    <mergeCell ref="F60:G60"/>
    <mergeCell ref="A61:E61"/>
    <mergeCell ref="F61:G61"/>
    <mergeCell ref="A62:E63"/>
    <mergeCell ref="F62:G63"/>
    <mergeCell ref="A55:E56"/>
    <mergeCell ref="F55:G56"/>
    <mergeCell ref="A57:E57"/>
    <mergeCell ref="F57:G57"/>
    <mergeCell ref="A58:E59"/>
    <mergeCell ref="F58:G59"/>
    <mergeCell ref="A51:E51"/>
    <mergeCell ref="F51:G51"/>
    <mergeCell ref="A52:E53"/>
    <mergeCell ref="F52:G53"/>
    <mergeCell ref="A54:E54"/>
    <mergeCell ref="F54:G54"/>
    <mergeCell ref="A47:E47"/>
    <mergeCell ref="F47:G47"/>
    <mergeCell ref="A48:E48"/>
    <mergeCell ref="F48:G48"/>
    <mergeCell ref="A49:E50"/>
    <mergeCell ref="F49:G50"/>
    <mergeCell ref="A39:E41"/>
    <mergeCell ref="F39:F41"/>
    <mergeCell ref="G39:G41"/>
    <mergeCell ref="A43:G43"/>
    <mergeCell ref="A44:G44"/>
    <mergeCell ref="A45:E46"/>
    <mergeCell ref="F45:G45"/>
    <mergeCell ref="F46:G46"/>
    <mergeCell ref="A33:E33"/>
    <mergeCell ref="A34:E34"/>
    <mergeCell ref="A35:E35"/>
    <mergeCell ref="A36:E36"/>
    <mergeCell ref="A37:E37"/>
    <mergeCell ref="A38:E38"/>
    <mergeCell ref="A27:G27"/>
    <mergeCell ref="A28:G28"/>
    <mergeCell ref="A29:G29"/>
    <mergeCell ref="A30:G30"/>
    <mergeCell ref="A31:E31"/>
    <mergeCell ref="A32:E32"/>
    <mergeCell ref="A21:G21"/>
    <mergeCell ref="A22:E22"/>
    <mergeCell ref="A23:E23"/>
    <mergeCell ref="A24:E24"/>
    <mergeCell ref="A25:G25"/>
    <mergeCell ref="A26:G26"/>
    <mergeCell ref="A9:E9"/>
    <mergeCell ref="A10:C12"/>
    <mergeCell ref="A13:C13"/>
    <mergeCell ref="A14:C14"/>
    <mergeCell ref="A15:C17"/>
    <mergeCell ref="A18:C20"/>
    <mergeCell ref="E1:G1"/>
    <mergeCell ref="E2:G2"/>
    <mergeCell ref="E3:G3"/>
    <mergeCell ref="A4:G4"/>
    <mergeCell ref="A5:G5"/>
    <mergeCell ref="A6:G6"/>
  </mergeCells>
  <pageMargins left="0.25" right="0.25" top="0.75" bottom="0.75" header="0.3" footer="0.3"/>
  <pageSetup paperSize="9" scale="4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распоряжение</vt:lpstr>
      <vt:lpstr>СОШ 1</vt:lpstr>
      <vt:lpstr>ООШ 18</vt:lpstr>
      <vt:lpstr>ООШ 29</vt:lpstr>
      <vt:lpstr>СОШ 30</vt:lpstr>
      <vt:lpstr>ДДТ</vt:lpstr>
      <vt:lpstr>дс 1</vt:lpstr>
      <vt:lpstr>дс 7</vt:lpstr>
      <vt:lpstr>дс 10</vt:lpstr>
      <vt:lpstr>дс 11</vt:lpstr>
      <vt:lpstr>дс 24</vt:lpstr>
      <vt:lpstr>дс 37</vt:lpstr>
      <vt:lpstr>дс 38</vt:lpstr>
      <vt:lpstr>дс 2</vt:lpstr>
      <vt:lpstr>дс 12</vt:lpstr>
      <vt:lpstr>дс15</vt:lpstr>
      <vt:lpstr>Планета</vt:lpstr>
      <vt:lpstr>СОШ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2019-03-12T06:41:41Z</dcterms:modified>
</cp:coreProperties>
</file>